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<sst xmlns="http://schemas.openxmlformats.org/spreadsheetml/2006/main" count="193" uniqueCount="175">
  <si>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</si>
  <si>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</si>
  <si>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</si>
  <si>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</si>
  <si>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</si>
  <si>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</si>
  <si>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</si>
  <si>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</si>
  <si>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</si>
  <si>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</si>
  <si>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</si>
  <si>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</si>
  <si>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</si>
  <si>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</si>
  <si>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</si>
  <si>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</si>
  <si>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</si>
  <si>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</si>
  <si>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</si>
  <si>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</si>
  <si>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</si>
  <si>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</si>
  <si>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</si>
  <si>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</si>
  <si>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</si>
  <si>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</si>
  <si>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</si>
  <si>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</si>
  <si>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</si>
  <si>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</si>
  <si>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</si>
  <si>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</si>
  <si>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</si>
  <si>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</si>
  <si>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</si>
  <si>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</si>
  <si>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</si>
  <si>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</si>
  <si>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</si>
  <si>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</si>
  <si>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</si>
  <si>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</si>
  <si>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</si>
  <si>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</si>
  <si>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</si>
  <si>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</si>
  <si>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</si>
  <si>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</si>
  <si>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</si>
  <si>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</si>
  <si>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</si>
  <si>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</si>
  <si>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</si>
  <si>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</si>
  <si>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</si>
  <si>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</si>
  <si>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</si>
  <si>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</si>
  <si>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</si>
  <si>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</si>
  <si>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</si>
  <si>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</si>
  <si>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</si>
  <si>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</si>
  <si>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</si>
  <si>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</si>
  <si>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</si>
  <si>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</si>
  <si>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</si>
  <si>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</si>
  <si>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</si>
  <si>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</si>
  <si>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</si>
  <si>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</si>
  <si>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</si>
  <si>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</si>
  <si>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</si>
  <si>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</si>
  <si>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</si>
  <si>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</si>
  <si>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</si>
  <si>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</si>
  <si>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</si>
  <si>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</si>
  <si>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</si>
  <si>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</si>
  <si>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</si>
  <si>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</si>
  <si>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</si>
  <si>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</si>
  <si>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</si>
  <si>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</si>
  <si>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</si>
  <si>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</si>
  <si>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</si>
  <si>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</si>
  <si>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</si>
  <si>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</si>
  <si>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</si>
  <si>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</si>
  <si>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</si>
  <si>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</si>
  <si>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</si>
  <si>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</si>
  <si>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</si>
  <si>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</si>
  <si>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</si>
  <si>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</si>
  <si>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</si>
  <si>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</si>
  <si>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</si>
  <si>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</si>
  <si>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</si>
  <si>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</si>
  <si>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</si>
  <si>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</si>
  <si>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</si>
  <si>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</si>
  <si>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</si>
  <si>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</si>
  <si>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</si>
  <si>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</si>
  <si>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</si>
  <si>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</si>
  <si>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</si>
  <si>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</si>
  <si>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</si>
  <si>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</si>
  <si>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</si>
  <si>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</si>
  <si>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</si>
  <si>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</si>
  <si>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</si>
  <si>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</si>
  <si>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</si>
  <si>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</si>
  <si>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</si>
  <si>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</si>
  <si>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</si>
  <si>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</si>
  <si>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</si>
  <si>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</si>
  <si>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</si>
  <si>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</si>
  <si>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</si>
  <si>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</si>
  <si>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</si>
  <si>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</si>
  <si>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</si>
  <si>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</si>
  <si>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</si>
  <si>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</si>
  <si>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</si>
  <si>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</si>
  <si>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</si>
  <si>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</si>
  <si>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</si>
  <si>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</si>
  <si>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</si>
  <si>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</si>
  <si>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</si>
  <si>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</si>
  <si>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</si>
  <si>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</si>
  <si>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</si>
  <si>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</si>
  <si>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</si>
  <si>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2012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</si>
  <si>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</si>
  <si>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</si>
  <si>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</si>
  <si>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</si>
  <si>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</si>
  <si>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31</t>
  </si>
  <si>
    <t>января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</si>
</sst>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5" fillId="0" borderId="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8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6">
      <selection activeCell="CM98" sqref="CM98:DD98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60" t="s">
        <v>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s="4" customFormat="1" ht="14.25" customHeight="1">
      <c r="A18" s="60" t="s">
        <v>2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61" t="s">
        <v>173</v>
      </c>
      <c r="AN19" s="61"/>
      <c r="AO19" s="61"/>
      <c r="AP19" s="61"/>
      <c r="AQ19" s="61"/>
      <c r="AR19" s="60" t="s">
        <v>3</v>
      </c>
      <c r="AS19" s="60"/>
      <c r="AT19" s="61" t="s">
        <v>174</v>
      </c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0" t="s">
        <v>3</v>
      </c>
      <c r="BJ19" s="60"/>
      <c r="BK19" s="61" t="s">
        <v>167</v>
      </c>
      <c r="BL19" s="61"/>
      <c r="BM19" s="61"/>
      <c r="BN19" s="61"/>
      <c r="BO19" s="61"/>
      <c r="BP19" s="61"/>
      <c r="BQ19" s="61"/>
      <c r="BR19" s="61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69" t="s">
        <v>168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8" t="s">
        <v>16</v>
      </c>
      <c r="BB26" s="39"/>
      <c r="BC26" s="39"/>
      <c r="BD26" s="39"/>
      <c r="BE26" s="39"/>
      <c r="BF26" s="39"/>
      <c r="BG26" s="39"/>
      <c r="BH26" s="39"/>
      <c r="BI26" s="40"/>
      <c r="BJ26" s="35">
        <v>0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5">
        <f>BW26*BJ26</f>
        <v>0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8" t="s">
        <v>17</v>
      </c>
      <c r="BB27" s="39"/>
      <c r="BC27" s="39"/>
      <c r="BD27" s="39"/>
      <c r="BE27" s="39"/>
      <c r="BF27" s="39"/>
      <c r="BG27" s="39"/>
      <c r="BH27" s="39"/>
      <c r="BI27" s="40"/>
      <c r="BJ27" s="35">
        <v>28289.48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5">
        <f>BW27*BJ27</f>
        <v>28289.48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8" t="s">
        <v>18</v>
      </c>
      <c r="BB28" s="39"/>
      <c r="BC28" s="39"/>
      <c r="BD28" s="39"/>
      <c r="BE28" s="39"/>
      <c r="BF28" s="39"/>
      <c r="BG28" s="39"/>
      <c r="BH28" s="39"/>
      <c r="BI28" s="40"/>
      <c r="BJ28" s="35">
        <v>0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5">
        <f>BW28*BJ28</f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8" t="s">
        <v>19</v>
      </c>
      <c r="BB29" s="39"/>
      <c r="BC29" s="39"/>
      <c r="BD29" s="39"/>
      <c r="BE29" s="39"/>
      <c r="BF29" s="39"/>
      <c r="BG29" s="39"/>
      <c r="BH29" s="39"/>
      <c r="BI29" s="40"/>
      <c r="BJ29" s="35">
        <v>0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5">
        <f>BW29*BJ29</f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8" t="s">
        <v>21</v>
      </c>
      <c r="BB30" s="39"/>
      <c r="BC30" s="39"/>
      <c r="BD30" s="39"/>
      <c r="BE30" s="39"/>
      <c r="BF30" s="39"/>
      <c r="BG30" s="39"/>
      <c r="BH30" s="39"/>
      <c r="BI30" s="40"/>
      <c r="BJ30" s="35">
        <v>0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5">
        <f>BW30*BJ30</f>
        <v>0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24" customFormat="1" ht="15.75" customHeight="1">
      <c r="A31" s="21"/>
      <c r="B31" s="50" t="s">
        <v>135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22"/>
      <c r="BA31" s="51" t="s">
        <v>22</v>
      </c>
      <c r="BB31" s="52"/>
      <c r="BC31" s="52"/>
      <c r="BD31" s="52"/>
      <c r="BE31" s="52"/>
      <c r="BF31" s="52"/>
      <c r="BG31" s="52"/>
      <c r="BH31" s="52"/>
      <c r="BI31" s="53"/>
      <c r="BJ31" s="47">
        <f>SUM(BJ26:BJ30)</f>
        <v>28289.48</v>
      </c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9"/>
      <c r="BW31" s="54" t="s">
        <v>34</v>
      </c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6"/>
      <c r="CM31" s="47">
        <f>SUM(CM26:CM30)</f>
        <v>28289.48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7" t="s">
        <v>23</v>
      </c>
      <c r="BB33" s="58"/>
      <c r="BC33" s="58"/>
      <c r="BD33" s="58"/>
      <c r="BE33" s="58"/>
      <c r="BF33" s="58"/>
      <c r="BG33" s="58"/>
      <c r="BH33" s="58"/>
      <c r="BI33" s="59"/>
      <c r="BJ33" s="41">
        <v>0</v>
      </c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3"/>
      <c r="BW33" s="44">
        <v>1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35">
        <f>BW33*BJ33</f>
        <v>0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7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7" t="s">
        <v>27</v>
      </c>
      <c r="BB34" s="58"/>
      <c r="BC34" s="58"/>
      <c r="BD34" s="58"/>
      <c r="BE34" s="58"/>
      <c r="BF34" s="58"/>
      <c r="BG34" s="58"/>
      <c r="BH34" s="58"/>
      <c r="BI34" s="59"/>
      <c r="BJ34" s="35">
        <v>0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44">
        <v>1</v>
      </c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6"/>
      <c r="CM34" s="35">
        <f>BW34*BJ34</f>
        <v>0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8" t="s">
        <v>30</v>
      </c>
      <c r="BB35" s="39"/>
      <c r="BC35" s="39"/>
      <c r="BD35" s="39"/>
      <c r="BE35" s="39"/>
      <c r="BF35" s="39"/>
      <c r="BG35" s="39"/>
      <c r="BH35" s="39"/>
      <c r="BI35" s="40"/>
      <c r="BJ35" s="35">
        <f>SUM(BJ33:BJ34)</f>
        <v>0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5">
        <f>CM33+CM34</f>
        <v>0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7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2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8" t="s">
        <v>31</v>
      </c>
      <c r="BB37" s="39"/>
      <c r="BC37" s="39"/>
      <c r="BD37" s="39"/>
      <c r="BE37" s="39"/>
      <c r="BF37" s="39"/>
      <c r="BG37" s="39"/>
      <c r="BH37" s="39"/>
      <c r="BI37" s="40"/>
      <c r="BJ37" s="35">
        <v>46871.39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5">
        <f>BW37*BJ37</f>
        <v>46871.39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8" t="s">
        <v>32</v>
      </c>
      <c r="BB38" s="39"/>
      <c r="BC38" s="39"/>
      <c r="BD38" s="39"/>
      <c r="BE38" s="39"/>
      <c r="BF38" s="39"/>
      <c r="BG38" s="39"/>
      <c r="BH38" s="39"/>
      <c r="BI38" s="40"/>
      <c r="BJ38" s="35">
        <v>384127.97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5">
        <f>BW38*BJ38</f>
        <v>384127.97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8" t="s">
        <v>33</v>
      </c>
      <c r="BB39" s="39"/>
      <c r="BC39" s="39"/>
      <c r="BD39" s="39"/>
      <c r="BE39" s="39"/>
      <c r="BF39" s="39"/>
      <c r="BG39" s="39"/>
      <c r="BH39" s="39"/>
      <c r="BI39" s="40"/>
      <c r="BJ39" s="35">
        <f>SUM(BJ37:BJ38)</f>
        <v>430999.36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5">
        <f>CM37+CM38</f>
        <v>430999.36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7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8" t="s">
        <v>35</v>
      </c>
      <c r="BB41" s="39"/>
      <c r="BC41" s="39"/>
      <c r="BD41" s="39"/>
      <c r="BE41" s="39"/>
      <c r="BF41" s="39"/>
      <c r="BG41" s="39"/>
      <c r="BH41" s="39"/>
      <c r="BI41" s="40"/>
      <c r="BJ41" s="35">
        <v>9920200</v>
      </c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7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5">
        <f>BW41*BJ41</f>
        <v>9920200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7"/>
    </row>
    <row r="42" spans="1:108" s="24" customFormat="1" ht="73.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8" t="s">
        <v>36</v>
      </c>
      <c r="BB42" s="39"/>
      <c r="BC42" s="39"/>
      <c r="BD42" s="39"/>
      <c r="BE42" s="39"/>
      <c r="BF42" s="39"/>
      <c r="BG42" s="39"/>
      <c r="BH42" s="39"/>
      <c r="BI42" s="40"/>
      <c r="BJ42" s="35">
        <v>0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7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5">
        <f aca="true" t="shared" si="0" ref="CM42:CM54">BW42*BJ42</f>
        <v>0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7"/>
    </row>
    <row r="43" spans="1:108" s="24" customFormat="1" ht="58.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8" t="s">
        <v>38</v>
      </c>
      <c r="BB43" s="39"/>
      <c r="BC43" s="39"/>
      <c r="BD43" s="39"/>
      <c r="BE43" s="39"/>
      <c r="BF43" s="39"/>
      <c r="BG43" s="39"/>
      <c r="BH43" s="39"/>
      <c r="BI43" s="40"/>
      <c r="BJ43" s="35">
        <v>110550170</v>
      </c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7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5">
        <f t="shared" si="0"/>
        <v>55275085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7"/>
    </row>
    <row r="44" spans="1:108" s="24" customFormat="1" ht="59.2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8" t="s">
        <v>39</v>
      </c>
      <c r="BB44" s="39"/>
      <c r="BC44" s="39"/>
      <c r="BD44" s="39"/>
      <c r="BE44" s="39"/>
      <c r="BF44" s="39"/>
      <c r="BG44" s="39"/>
      <c r="BH44" s="39"/>
      <c r="BI44" s="40"/>
      <c r="BJ44" s="35">
        <v>0</v>
      </c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7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5">
        <f t="shared" si="0"/>
        <v>0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7"/>
    </row>
    <row r="45" spans="1:108" s="24" customFormat="1" ht="30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8" t="s">
        <v>40</v>
      </c>
      <c r="BB45" s="39"/>
      <c r="BC45" s="39"/>
      <c r="BD45" s="39"/>
      <c r="BE45" s="39"/>
      <c r="BF45" s="39"/>
      <c r="BG45" s="39"/>
      <c r="BH45" s="39"/>
      <c r="BI45" s="40"/>
      <c r="BJ45" s="35">
        <v>0</v>
      </c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7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5">
        <f t="shared" si="0"/>
        <v>0</v>
      </c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7"/>
    </row>
    <row r="46" spans="1:108" s="24" customFormat="1" ht="87.75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8" t="s">
        <v>44</v>
      </c>
      <c r="BB46" s="39"/>
      <c r="BC46" s="39"/>
      <c r="BD46" s="39"/>
      <c r="BE46" s="39"/>
      <c r="BF46" s="39"/>
      <c r="BG46" s="39"/>
      <c r="BH46" s="39"/>
      <c r="BI46" s="40"/>
      <c r="BJ46" s="35">
        <v>0</v>
      </c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7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5">
        <f t="shared" si="0"/>
        <v>0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7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8" t="s">
        <v>45</v>
      </c>
      <c r="BB47" s="39"/>
      <c r="BC47" s="39"/>
      <c r="BD47" s="39"/>
      <c r="BE47" s="39"/>
      <c r="BF47" s="39"/>
      <c r="BG47" s="39"/>
      <c r="BH47" s="39"/>
      <c r="BI47" s="40"/>
      <c r="BJ47" s="35">
        <v>0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7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5">
        <f t="shared" si="0"/>
        <v>0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7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8" t="s">
        <v>46</v>
      </c>
      <c r="BB48" s="39"/>
      <c r="BC48" s="39"/>
      <c r="BD48" s="39"/>
      <c r="BE48" s="39"/>
      <c r="BF48" s="39"/>
      <c r="BG48" s="39"/>
      <c r="BH48" s="39"/>
      <c r="BI48" s="40"/>
      <c r="BJ48" s="35">
        <v>0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7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5">
        <f t="shared" si="0"/>
        <v>0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7"/>
    </row>
    <row r="49" spans="1:108" s="24" customFormat="1" ht="15.7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8" t="s">
        <v>47</v>
      </c>
      <c r="BB49" s="39"/>
      <c r="BC49" s="39"/>
      <c r="BD49" s="39"/>
      <c r="BE49" s="39"/>
      <c r="BF49" s="39"/>
      <c r="BG49" s="39"/>
      <c r="BH49" s="39"/>
      <c r="BI49" s="40"/>
      <c r="BJ49" s="35">
        <v>0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5">
        <f t="shared" si="0"/>
        <v>0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24" customFormat="1" ht="4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8" t="s">
        <v>51</v>
      </c>
      <c r="BB50" s="39"/>
      <c r="BC50" s="39"/>
      <c r="BD50" s="39"/>
      <c r="BE50" s="39"/>
      <c r="BF50" s="39"/>
      <c r="BG50" s="39"/>
      <c r="BH50" s="39"/>
      <c r="BI50" s="40"/>
      <c r="BJ50" s="35">
        <v>0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5">
        <f t="shared" si="0"/>
        <v>0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s="24" customFormat="1" ht="58.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8" t="s">
        <v>52</v>
      </c>
      <c r="BB51" s="39"/>
      <c r="BC51" s="39"/>
      <c r="BD51" s="39"/>
      <c r="BE51" s="39"/>
      <c r="BF51" s="39"/>
      <c r="BG51" s="39"/>
      <c r="BH51" s="39"/>
      <c r="BI51" s="40"/>
      <c r="BJ51" s="35">
        <v>0</v>
      </c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7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5">
        <f t="shared" si="0"/>
        <v>0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7"/>
    </row>
    <row r="52" spans="1:108" s="24" customFormat="1" ht="4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8" t="s">
        <v>54</v>
      </c>
      <c r="BB52" s="39"/>
      <c r="BC52" s="39"/>
      <c r="BD52" s="39"/>
      <c r="BE52" s="39"/>
      <c r="BF52" s="39"/>
      <c r="BG52" s="39"/>
      <c r="BH52" s="39"/>
      <c r="BI52" s="40"/>
      <c r="BJ52" s="35">
        <v>0</v>
      </c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7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5">
        <f t="shared" si="0"/>
        <v>0</v>
      </c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7"/>
    </row>
    <row r="53" spans="1:108" s="24" customFormat="1" ht="4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8" t="s">
        <v>55</v>
      </c>
      <c r="BB53" s="39"/>
      <c r="BC53" s="39"/>
      <c r="BD53" s="39"/>
      <c r="BE53" s="39"/>
      <c r="BF53" s="39"/>
      <c r="BG53" s="39"/>
      <c r="BH53" s="39"/>
      <c r="BI53" s="40"/>
      <c r="BJ53" s="35">
        <v>0</v>
      </c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7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5">
        <f t="shared" si="0"/>
        <v>0</v>
      </c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7"/>
    </row>
    <row r="54" spans="1:108" s="24" customFormat="1" ht="58.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8" t="s">
        <v>56</v>
      </c>
      <c r="BB54" s="39"/>
      <c r="BC54" s="39"/>
      <c r="BD54" s="39"/>
      <c r="BE54" s="39"/>
      <c r="BF54" s="39"/>
      <c r="BG54" s="39"/>
      <c r="BH54" s="39"/>
      <c r="BI54" s="40"/>
      <c r="BJ54" s="35">
        <v>0</v>
      </c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7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5">
        <f t="shared" si="0"/>
        <v>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7"/>
    </row>
    <row r="55" spans="1:108" s="24" customFormat="1" ht="15.75" customHeight="1">
      <c r="A55" s="20"/>
      <c r="B55" s="64" t="s">
        <v>144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19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5">
        <f>SUM(BJ41:BJ54)</f>
        <v>120470370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5">
        <f>SUM(CM41:CM54)</f>
        <v>65195285</v>
      </c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7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8" t="s">
        <v>58</v>
      </c>
      <c r="BB57" s="39"/>
      <c r="BC57" s="39"/>
      <c r="BD57" s="39"/>
      <c r="BE57" s="39"/>
      <c r="BF57" s="39"/>
      <c r="BG57" s="39"/>
      <c r="BH57" s="39"/>
      <c r="BI57" s="40"/>
      <c r="BJ57" s="35">
        <v>0</v>
      </c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7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5">
        <f>BW57*BJ57</f>
        <v>0</v>
      </c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7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8" t="s">
        <v>60</v>
      </c>
      <c r="BB58" s="39"/>
      <c r="BC58" s="39"/>
      <c r="BD58" s="39"/>
      <c r="BE58" s="39"/>
      <c r="BF58" s="39"/>
      <c r="BG58" s="39"/>
      <c r="BH58" s="39"/>
      <c r="BI58" s="40"/>
      <c r="BJ58" s="35">
        <v>0</v>
      </c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7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5">
        <f aca="true" t="shared" si="1" ref="CM58:CM79">BW58*BJ58</f>
        <v>0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7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8" t="s">
        <v>61</v>
      </c>
      <c r="BB59" s="39"/>
      <c r="BC59" s="39"/>
      <c r="BD59" s="39"/>
      <c r="BE59" s="39"/>
      <c r="BF59" s="39"/>
      <c r="BG59" s="39"/>
      <c r="BH59" s="39"/>
      <c r="BI59" s="40"/>
      <c r="BJ59" s="35">
        <v>0</v>
      </c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7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5">
        <f t="shared" si="1"/>
        <v>0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7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8" t="s">
        <v>62</v>
      </c>
      <c r="BB60" s="39"/>
      <c r="BC60" s="39"/>
      <c r="BD60" s="39"/>
      <c r="BE60" s="39"/>
      <c r="BF60" s="39"/>
      <c r="BG60" s="39"/>
      <c r="BH60" s="39"/>
      <c r="BI60" s="40"/>
      <c r="BJ60" s="35">
        <v>0</v>
      </c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7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5">
        <f t="shared" si="1"/>
        <v>0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7"/>
    </row>
    <row r="61" spans="1:108" s="24" customFormat="1" ht="88.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8" t="s">
        <v>63</v>
      </c>
      <c r="BB61" s="39"/>
      <c r="BC61" s="39"/>
      <c r="BD61" s="39"/>
      <c r="BE61" s="39"/>
      <c r="BF61" s="39"/>
      <c r="BG61" s="39"/>
      <c r="BH61" s="39"/>
      <c r="BI61" s="40"/>
      <c r="BJ61" s="35">
        <v>0</v>
      </c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7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5">
        <f t="shared" si="1"/>
        <v>0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7"/>
    </row>
    <row r="62" spans="1:108" s="24" customFormat="1" ht="88.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8" t="s">
        <v>64</v>
      </c>
      <c r="BB62" s="39"/>
      <c r="BC62" s="39"/>
      <c r="BD62" s="39"/>
      <c r="BE62" s="39"/>
      <c r="BF62" s="39"/>
      <c r="BG62" s="39"/>
      <c r="BH62" s="39"/>
      <c r="BI62" s="40"/>
      <c r="BJ62" s="35">
        <v>0</v>
      </c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7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5">
        <f t="shared" si="1"/>
        <v>0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24" customFormat="1" ht="131.2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8" t="s">
        <v>65</v>
      </c>
      <c r="BB63" s="39"/>
      <c r="BC63" s="39"/>
      <c r="BD63" s="39"/>
      <c r="BE63" s="39"/>
      <c r="BF63" s="39"/>
      <c r="BG63" s="39"/>
      <c r="BH63" s="39"/>
      <c r="BI63" s="40"/>
      <c r="BJ63" s="35">
        <v>0</v>
      </c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7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5">
        <f t="shared" si="1"/>
        <v>0</v>
      </c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7"/>
    </row>
    <row r="64" spans="1:108" s="24" customFormat="1" ht="102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8" t="s">
        <v>66</v>
      </c>
      <c r="BB64" s="39"/>
      <c r="BC64" s="39"/>
      <c r="BD64" s="39"/>
      <c r="BE64" s="39"/>
      <c r="BF64" s="39"/>
      <c r="BG64" s="39"/>
      <c r="BH64" s="39"/>
      <c r="BI64" s="40"/>
      <c r="BJ64" s="35">
        <v>4720773.38</v>
      </c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7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5">
        <f t="shared" si="1"/>
        <v>4720773.38</v>
      </c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7"/>
    </row>
    <row r="65" spans="1:108" s="24" customFormat="1" ht="30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8" t="s">
        <v>67</v>
      </c>
      <c r="BB65" s="39"/>
      <c r="BC65" s="39"/>
      <c r="BD65" s="39"/>
      <c r="BE65" s="39"/>
      <c r="BF65" s="39"/>
      <c r="BG65" s="39"/>
      <c r="BH65" s="39"/>
      <c r="BI65" s="40"/>
      <c r="BJ65" s="35">
        <v>0</v>
      </c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7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5">
        <f t="shared" si="1"/>
        <v>0</v>
      </c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7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8" t="s">
        <v>68</v>
      </c>
      <c r="BB66" s="39"/>
      <c r="BC66" s="39"/>
      <c r="BD66" s="39"/>
      <c r="BE66" s="39"/>
      <c r="BF66" s="39"/>
      <c r="BG66" s="39"/>
      <c r="BH66" s="39"/>
      <c r="BI66" s="40"/>
      <c r="BJ66" s="35">
        <v>0</v>
      </c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7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5">
        <f t="shared" si="1"/>
        <v>0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7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8" t="s">
        <v>69</v>
      </c>
      <c r="BB67" s="39"/>
      <c r="BC67" s="39"/>
      <c r="BD67" s="39"/>
      <c r="BE67" s="39"/>
      <c r="BF67" s="39"/>
      <c r="BG67" s="39"/>
      <c r="BH67" s="39"/>
      <c r="BI67" s="40"/>
      <c r="BJ67" s="35">
        <v>0</v>
      </c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7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5">
        <f t="shared" si="1"/>
        <v>0</v>
      </c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7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8" t="s">
        <v>70</v>
      </c>
      <c r="BB68" s="39"/>
      <c r="BC68" s="39"/>
      <c r="BD68" s="39"/>
      <c r="BE68" s="39"/>
      <c r="BF68" s="39"/>
      <c r="BG68" s="39"/>
      <c r="BH68" s="39"/>
      <c r="BI68" s="40"/>
      <c r="BJ68" s="35">
        <v>0</v>
      </c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7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5">
        <f t="shared" si="1"/>
        <v>0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7"/>
    </row>
    <row r="69" spans="1:108" s="24" customFormat="1" ht="30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8" t="s">
        <v>71</v>
      </c>
      <c r="BB69" s="39"/>
      <c r="BC69" s="39"/>
      <c r="BD69" s="39"/>
      <c r="BE69" s="39"/>
      <c r="BF69" s="39"/>
      <c r="BG69" s="39"/>
      <c r="BH69" s="39"/>
      <c r="BI69" s="40"/>
      <c r="BJ69" s="35">
        <v>341609.8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5">
        <f t="shared" si="1"/>
        <v>341609.8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8" t="s">
        <v>72</v>
      </c>
      <c r="BB70" s="39"/>
      <c r="BC70" s="39"/>
      <c r="BD70" s="39"/>
      <c r="BE70" s="39"/>
      <c r="BF70" s="39"/>
      <c r="BG70" s="39"/>
      <c r="BH70" s="39"/>
      <c r="BI70" s="40"/>
      <c r="BJ70" s="35">
        <v>0</v>
      </c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7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5">
        <f t="shared" si="1"/>
        <v>0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7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8" t="s">
        <v>73</v>
      </c>
      <c r="BB71" s="39"/>
      <c r="BC71" s="39"/>
      <c r="BD71" s="39"/>
      <c r="BE71" s="39"/>
      <c r="BF71" s="39"/>
      <c r="BG71" s="39"/>
      <c r="BH71" s="39"/>
      <c r="BI71" s="40"/>
      <c r="BJ71" s="35">
        <v>0</v>
      </c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7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5">
        <f t="shared" si="1"/>
        <v>0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7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8" t="s">
        <v>74</v>
      </c>
      <c r="BB72" s="39"/>
      <c r="BC72" s="39"/>
      <c r="BD72" s="39"/>
      <c r="BE72" s="39"/>
      <c r="BF72" s="39"/>
      <c r="BG72" s="39"/>
      <c r="BH72" s="39"/>
      <c r="BI72" s="40"/>
      <c r="BJ72" s="35">
        <v>0</v>
      </c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7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5">
        <f t="shared" si="1"/>
        <v>0</v>
      </c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7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8" t="s">
        <v>75</v>
      </c>
      <c r="BB73" s="39"/>
      <c r="BC73" s="39"/>
      <c r="BD73" s="39"/>
      <c r="BE73" s="39"/>
      <c r="BF73" s="39"/>
      <c r="BG73" s="39"/>
      <c r="BH73" s="39"/>
      <c r="BI73" s="40"/>
      <c r="BJ73" s="35">
        <v>0</v>
      </c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7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5">
        <f t="shared" si="1"/>
        <v>0</v>
      </c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7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8" t="s">
        <v>76</v>
      </c>
      <c r="BB74" s="39"/>
      <c r="BC74" s="39"/>
      <c r="BD74" s="39"/>
      <c r="BE74" s="39"/>
      <c r="BF74" s="39"/>
      <c r="BG74" s="39"/>
      <c r="BH74" s="39"/>
      <c r="BI74" s="40"/>
      <c r="BJ74" s="35">
        <v>0</v>
      </c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7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5">
        <f t="shared" si="1"/>
        <v>0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7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8" t="s">
        <v>89</v>
      </c>
      <c r="BB75" s="39"/>
      <c r="BC75" s="39"/>
      <c r="BD75" s="39"/>
      <c r="BE75" s="39"/>
      <c r="BF75" s="39"/>
      <c r="BG75" s="39"/>
      <c r="BH75" s="39"/>
      <c r="BI75" s="40"/>
      <c r="BJ75" s="35">
        <v>0</v>
      </c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7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5">
        <f t="shared" si="1"/>
        <v>0</v>
      </c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7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8" t="s">
        <v>91</v>
      </c>
      <c r="BB76" s="39"/>
      <c r="BC76" s="39"/>
      <c r="BD76" s="39"/>
      <c r="BE76" s="39"/>
      <c r="BF76" s="39"/>
      <c r="BG76" s="39"/>
      <c r="BH76" s="39"/>
      <c r="BI76" s="40"/>
      <c r="BJ76" s="35">
        <v>0</v>
      </c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7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5">
        <f t="shared" si="1"/>
        <v>0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7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8" t="s">
        <v>92</v>
      </c>
      <c r="BB77" s="39"/>
      <c r="BC77" s="39"/>
      <c r="BD77" s="39"/>
      <c r="BE77" s="39"/>
      <c r="BF77" s="39"/>
      <c r="BG77" s="39"/>
      <c r="BH77" s="39"/>
      <c r="BI77" s="40"/>
      <c r="BJ77" s="35">
        <v>0</v>
      </c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7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5">
        <f t="shared" si="1"/>
        <v>0</v>
      </c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7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8" t="s">
        <v>95</v>
      </c>
      <c r="BB78" s="39"/>
      <c r="BC78" s="39"/>
      <c r="BD78" s="39"/>
      <c r="BE78" s="39"/>
      <c r="BF78" s="39"/>
      <c r="BG78" s="39"/>
      <c r="BH78" s="39"/>
      <c r="BI78" s="40"/>
      <c r="BJ78" s="35">
        <v>0</v>
      </c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7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5">
        <f t="shared" si="1"/>
        <v>0</v>
      </c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7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8" t="s">
        <v>96</v>
      </c>
      <c r="BB79" s="39"/>
      <c r="BC79" s="39"/>
      <c r="BD79" s="39"/>
      <c r="BE79" s="39"/>
      <c r="BF79" s="39"/>
      <c r="BG79" s="39"/>
      <c r="BH79" s="39"/>
      <c r="BI79" s="40"/>
      <c r="BJ79" s="35">
        <v>415869.65</v>
      </c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5">
        <f t="shared" si="1"/>
        <v>41586.965000000004</v>
      </c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8" t="s">
        <v>97</v>
      </c>
      <c r="BB80" s="39"/>
      <c r="BC80" s="39"/>
      <c r="BD80" s="39"/>
      <c r="BE80" s="39"/>
      <c r="BF80" s="39"/>
      <c r="BG80" s="39"/>
      <c r="BH80" s="39"/>
      <c r="BI80" s="40"/>
      <c r="BJ80" s="35">
        <f>SUM(BJ57:BJ79)</f>
        <v>5478252.83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5">
        <f>SUM(CM57:CM79)</f>
        <v>5103970.145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7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8" t="s">
        <v>98</v>
      </c>
      <c r="BB82" s="39"/>
      <c r="BC82" s="39"/>
      <c r="BD82" s="39"/>
      <c r="BE82" s="39"/>
      <c r="BF82" s="39"/>
      <c r="BG82" s="39"/>
      <c r="BH82" s="39"/>
      <c r="BI82" s="40"/>
      <c r="BJ82" s="35">
        <v>11702629.58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BW82*BJ82</f>
        <v>11702629.58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5">
        <f>CM31+CM35+CM39+CM55+CM80+CM82</f>
        <v>82461173.565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7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82461173.565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8" t="s">
        <v>99</v>
      </c>
      <c r="BB86" s="39"/>
      <c r="BC86" s="39"/>
      <c r="BD86" s="39"/>
      <c r="BE86" s="39"/>
      <c r="BF86" s="39"/>
      <c r="BG86" s="39"/>
      <c r="BH86" s="39"/>
      <c r="BI86" s="40"/>
      <c r="BJ86" s="35">
        <v>0</v>
      </c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7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5">
        <f>BJ86</f>
        <v>0</v>
      </c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7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8" t="s">
        <v>100</v>
      </c>
      <c r="BB87" s="39"/>
      <c r="BC87" s="39"/>
      <c r="BD87" s="39"/>
      <c r="BE87" s="39"/>
      <c r="BF87" s="39"/>
      <c r="BG87" s="39"/>
      <c r="BH87" s="39"/>
      <c r="BI87" s="40"/>
      <c r="BJ87" s="35">
        <v>0</v>
      </c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7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5">
        <f aca="true" t="shared" si="2" ref="CM87:CM95">BJ87</f>
        <v>0</v>
      </c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7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8" t="s">
        <v>101</v>
      </c>
      <c r="BB88" s="39"/>
      <c r="BC88" s="39"/>
      <c r="BD88" s="39"/>
      <c r="BE88" s="39"/>
      <c r="BF88" s="39"/>
      <c r="BG88" s="39"/>
      <c r="BH88" s="39"/>
      <c r="BI88" s="40"/>
      <c r="BJ88" s="35">
        <v>0</v>
      </c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7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5">
        <f t="shared" si="2"/>
        <v>0</v>
      </c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7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8" t="s">
        <v>102</v>
      </c>
      <c r="BB89" s="39"/>
      <c r="BC89" s="39"/>
      <c r="BD89" s="39"/>
      <c r="BE89" s="39"/>
      <c r="BF89" s="39"/>
      <c r="BG89" s="39"/>
      <c r="BH89" s="39"/>
      <c r="BI89" s="40"/>
      <c r="BJ89" s="35">
        <v>128360</v>
      </c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7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5">
        <f t="shared" si="2"/>
        <v>128360</v>
      </c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7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8" t="s">
        <v>156</v>
      </c>
      <c r="BB90" s="39"/>
      <c r="BC90" s="39"/>
      <c r="BD90" s="39"/>
      <c r="BE90" s="39"/>
      <c r="BF90" s="39"/>
      <c r="BG90" s="39"/>
      <c r="BH90" s="39"/>
      <c r="BI90" s="40"/>
      <c r="BJ90" s="35">
        <v>0</v>
      </c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7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5">
        <f t="shared" si="2"/>
        <v>0</v>
      </c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7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8" t="s">
        <v>157</v>
      </c>
      <c r="BB91" s="39"/>
      <c r="BC91" s="39"/>
      <c r="BD91" s="39"/>
      <c r="BE91" s="39"/>
      <c r="BF91" s="39"/>
      <c r="BG91" s="39"/>
      <c r="BH91" s="39"/>
      <c r="BI91" s="40"/>
      <c r="BJ91" s="35">
        <v>0</v>
      </c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7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5">
        <f t="shared" si="2"/>
        <v>0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7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8" t="s">
        <v>158</v>
      </c>
      <c r="BB92" s="39"/>
      <c r="BC92" s="39"/>
      <c r="BD92" s="39"/>
      <c r="BE92" s="39"/>
      <c r="BF92" s="39"/>
      <c r="BG92" s="39"/>
      <c r="BH92" s="39"/>
      <c r="BI92" s="40"/>
      <c r="BJ92" s="35">
        <v>0</v>
      </c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7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5">
        <f t="shared" si="2"/>
        <v>0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7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8" t="s">
        <v>159</v>
      </c>
      <c r="BB93" s="39"/>
      <c r="BC93" s="39"/>
      <c r="BD93" s="39"/>
      <c r="BE93" s="39"/>
      <c r="BF93" s="39"/>
      <c r="BG93" s="39"/>
      <c r="BH93" s="39"/>
      <c r="BI93" s="40"/>
      <c r="BJ93" s="35">
        <v>0</v>
      </c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7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5">
        <f t="shared" si="2"/>
        <v>0</v>
      </c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7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8" t="s">
        <v>160</v>
      </c>
      <c r="BB94" s="39"/>
      <c r="BC94" s="39"/>
      <c r="BD94" s="39"/>
      <c r="BE94" s="39"/>
      <c r="BF94" s="39"/>
      <c r="BG94" s="39"/>
      <c r="BH94" s="39"/>
      <c r="BI94" s="40"/>
      <c r="BJ94" s="35">
        <v>0</v>
      </c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7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5">
        <f t="shared" si="2"/>
        <v>0</v>
      </c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7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8" t="s">
        <v>162</v>
      </c>
      <c r="BB95" s="39"/>
      <c r="BC95" s="39"/>
      <c r="BD95" s="39"/>
      <c r="BE95" s="39"/>
      <c r="BF95" s="39"/>
      <c r="BG95" s="39"/>
      <c r="BH95" s="39"/>
      <c r="BI95" s="40"/>
      <c r="BJ95" s="35">
        <v>0</v>
      </c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7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5">
        <f t="shared" si="2"/>
        <v>0</v>
      </c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7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5">
        <f>SUM(CM86:CM95)</f>
        <v>128360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7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5">
        <f>CM83-CM96</f>
        <v>82332813.565</v>
      </c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7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8" t="s">
        <v>169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U100" s="65" t="s">
        <v>170</v>
      </c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</row>
    <row r="101" spans="1:108" s="15" customFormat="1" ht="30" customHeight="1">
      <c r="A101" s="66" t="s">
        <v>114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V101" s="67" t="s">
        <v>115</v>
      </c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U101" s="67" t="s">
        <v>116</v>
      </c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</row>
    <row r="102" spans="1:108" s="10" customFormat="1" ht="16.5" customHeight="1">
      <c r="A102" s="68" t="s">
        <v>171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U102" s="65" t="s">
        <v>172</v>
      </c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</row>
    <row r="103" spans="1:108" s="15" customFormat="1" ht="25.5" customHeight="1">
      <c r="A103" s="66" t="s">
        <v>117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V103" s="67" t="s">
        <v>115</v>
      </c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U103" s="67" t="s">
        <v>116</v>
      </c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58:BI58"/>
    <mergeCell ref="BJ58:BV58"/>
    <mergeCell ref="BW58:CL58"/>
    <mergeCell ref="CM58:DD58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CM61:DD61"/>
    <mergeCell ref="CM60:DD60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2012-08-30T10:27:29Z</dcterms:modified>
  <cp:category/>
  <cp:version/>
  <cp:contentType/>
  <cp:contentStatus/>
</cp:coreProperties>
</file>