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<sst xmlns="http://schemas.openxmlformats.org/spreadsheetml/2006/main" count="193" uniqueCount="175">
  <si>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</si>
  <si>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</si>
  <si>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</si>
  <si>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</si>
  <si>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</si>
  <si>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</si>
  <si>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</si>
  <si>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</si>
  <si>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</si>
  <si>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</si>
  <si>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</si>
  <si>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</si>
  <si>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</si>
  <si>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</si>
  <si>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</si>
  <si>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</si>
  <si>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</si>
  <si>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</si>
  <si>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</si>
  <si>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</si>
  <si>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</si>
  <si>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</si>
  <si>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</si>
  <si>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</si>
  <si>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</si>
  <si>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</si>
  <si>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</si>
  <si>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</si>
  <si>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</si>
  <si>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</si>
  <si>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</si>
  <si>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</si>
  <si>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</si>
  <si>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</si>
  <si>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</si>
  <si>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</si>
  <si>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</si>
  <si>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</si>
  <si>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</si>
  <si>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</si>
  <si>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</si>
  <si>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</si>
  <si>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</si>
  <si>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</si>
  <si>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</si>
  <si>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</si>
  <si>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</si>
  <si>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</si>
  <si>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</si>
  <si>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</si>
  <si>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</si>
  <si>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</si>
  <si>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</si>
  <si>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</si>
  <si>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</si>
  <si>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</si>
  <si>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</si>
  <si>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</si>
  <si>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</si>
  <si>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</si>
  <si>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</si>
  <si>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</si>
  <si>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</si>
  <si>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</si>
  <si>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</si>
  <si>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</si>
  <si>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</si>
  <si>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</si>
  <si>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</si>
  <si>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</si>
  <si>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</si>
  <si>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</si>
  <si>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</si>
  <si>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</si>
  <si>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</si>
  <si>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</si>
  <si>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</si>
  <si>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</si>
  <si>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</si>
  <si>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</si>
  <si>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</si>
  <si>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</si>
  <si>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</si>
  <si>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</si>
  <si>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</si>
  <si>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</si>
  <si>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</si>
  <si>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</si>
  <si>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</si>
  <si>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</si>
  <si>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</si>
  <si>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</si>
  <si>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</si>
  <si>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</si>
  <si>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</si>
  <si>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</si>
  <si>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</si>
  <si>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</si>
  <si>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</si>
  <si>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</si>
  <si>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</si>
  <si>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</si>
  <si>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</si>
  <si>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</si>
  <si>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</si>
  <si>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</si>
  <si>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</si>
  <si>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</si>
  <si>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</si>
  <si>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</si>
  <si>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</si>
  <si>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</si>
  <si>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</si>
  <si>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</si>
  <si>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</si>
  <si>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</si>
  <si>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</si>
  <si>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</si>
  <si>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</si>
  <si>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</si>
  <si>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</si>
  <si>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</si>
  <si>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</si>
  <si>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</si>
  <si>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</si>
  <si>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</si>
  <si>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</si>
  <si>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</si>
  <si>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</si>
  <si>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</si>
  <si>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</si>
  <si>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</si>
  <si>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</si>
  <si>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</si>
  <si>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</si>
  <si>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</si>
  <si>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</si>
  <si>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</si>
  <si>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</si>
  <si>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</si>
  <si>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</si>
  <si>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</si>
  <si>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</si>
  <si>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</si>
  <si>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</si>
  <si>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</si>
  <si>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</si>
  <si>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</si>
  <si>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</si>
  <si>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</si>
  <si>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</si>
  <si>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</si>
  <si>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</si>
  <si>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</si>
  <si>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</si>
  <si>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</si>
  <si>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</si>
  <si>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</si>
  <si>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</si>
  <si>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</si>
  <si>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</si>
  <si>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</si>
  <si>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</si>
  <si>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</si>
  <si>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</si>
  <si>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</si>
  <si>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</si>
  <si>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</si>
  <si>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</si>
  <si>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</si>
  <si>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</si>
  <si>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</si>
  <si>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31</t>
  </si>
  <si>
    <t>января</t>
  </si>
  <si>
    <t>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</si>
</sst>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/>
    </xf>
    <xf numFmtId="0" fontId="2" fillId="0" borderId="5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4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7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2" fontId="4" fillId="0" borderId="9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1">
      <selection activeCell="EI92" sqref="EI92"/>
    </sheetView>
  </sheetViews>
  <sheetFormatPr defaultColWidth="9.00390625" defaultRowHeight="16.5" customHeight="1"/>
  <cols>
    <col min="1" max="61" width="0.875" style="1" customWidth="1"/>
    <col min="62" max="74" width="1.12109375" style="1" customWidth="1"/>
    <col min="75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4" t="s">
        <v>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</row>
    <row r="18" spans="1:108" s="4" customFormat="1" ht="14.25" customHeight="1">
      <c r="A18" s="54" t="s">
        <v>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55" t="s">
        <v>172</v>
      </c>
      <c r="AN19" s="55"/>
      <c r="AO19" s="55"/>
      <c r="AP19" s="55"/>
      <c r="AQ19" s="55"/>
      <c r="AR19" s="54" t="s">
        <v>3</v>
      </c>
      <c r="AS19" s="54"/>
      <c r="AT19" s="55" t="s">
        <v>173</v>
      </c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4" t="s">
        <v>3</v>
      </c>
      <c r="BJ19" s="54"/>
      <c r="BK19" s="55" t="s">
        <v>174</v>
      </c>
      <c r="BL19" s="55"/>
      <c r="BM19" s="55"/>
      <c r="BN19" s="55"/>
      <c r="BO19" s="55"/>
      <c r="BP19" s="55"/>
      <c r="BQ19" s="55"/>
      <c r="BR19" s="55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36.75" customHeight="1">
      <c r="H20" s="26" t="s">
        <v>167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"/>
    </row>
    <row r="21" spans="8:105" s="3" customFormat="1" ht="24" customHeight="1">
      <c r="H21" s="49" t="s">
        <v>4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Z21" s="2"/>
      <c r="DA21" s="2"/>
    </row>
    <row r="22" spans="1:108" s="9" customFormat="1" ht="15.75" customHeight="1">
      <c r="A22" s="25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12" customFormat="1" ht="62.25" customHeight="1">
      <c r="A23" s="36" t="s">
        <v>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8"/>
      <c r="BA23" s="50" t="s">
        <v>13</v>
      </c>
      <c r="BB23" s="37"/>
      <c r="BC23" s="37"/>
      <c r="BD23" s="37"/>
      <c r="BE23" s="37"/>
      <c r="BF23" s="37"/>
      <c r="BG23" s="37"/>
      <c r="BH23" s="37"/>
      <c r="BI23" s="38"/>
      <c r="BJ23" s="50" t="s">
        <v>14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9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50" t="s">
        <v>15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12" customFormat="1" ht="14.25" customHeight="1">
      <c r="A24" s="36">
        <v>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8"/>
      <c r="BA24" s="36">
        <v>2</v>
      </c>
      <c r="BB24" s="37"/>
      <c r="BC24" s="37"/>
      <c r="BD24" s="37"/>
      <c r="BE24" s="37"/>
      <c r="BF24" s="37"/>
      <c r="BG24" s="37"/>
      <c r="BH24" s="37"/>
      <c r="BI24" s="38"/>
      <c r="BJ24" s="36">
        <v>3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8"/>
      <c r="BW24" s="36">
        <v>4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8"/>
      <c r="CM24" s="36">
        <v>5</v>
      </c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9" customFormat="1" ht="15.75" customHeight="1">
      <c r="A25" s="25"/>
      <c r="B25" s="43" t="s">
        <v>6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s="24" customFormat="1" ht="15.75" customHeight="1">
      <c r="A26" s="20"/>
      <c r="B26" s="29" t="s">
        <v>133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9"/>
      <c r="BA26" s="40" t="s">
        <v>16</v>
      </c>
      <c r="BB26" s="41"/>
      <c r="BC26" s="41"/>
      <c r="BD26" s="41"/>
      <c r="BE26" s="41"/>
      <c r="BF26" s="41"/>
      <c r="BG26" s="41"/>
      <c r="BH26" s="41"/>
      <c r="BI26" s="42"/>
      <c r="BJ26" s="31">
        <v>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3"/>
      <c r="BW26" s="36">
        <v>1</v>
      </c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8"/>
      <c r="CM26" s="31">
        <f>BW26*BJ26</f>
        <v>0</v>
      </c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3"/>
    </row>
    <row r="27" spans="1:108" s="24" customFormat="1" ht="15.75" customHeight="1">
      <c r="A27" s="20"/>
      <c r="B27" s="29" t="s">
        <v>165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9"/>
      <c r="BA27" s="40" t="s">
        <v>17</v>
      </c>
      <c r="BB27" s="41"/>
      <c r="BC27" s="41"/>
      <c r="BD27" s="41"/>
      <c r="BE27" s="41"/>
      <c r="BF27" s="41"/>
      <c r="BG27" s="41"/>
      <c r="BH27" s="41"/>
      <c r="BI27" s="42"/>
      <c r="BJ27" s="31">
        <v>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36">
        <v>1</v>
      </c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8"/>
      <c r="CM27" s="31">
        <f>BW27*BJ27</f>
        <v>0</v>
      </c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</row>
    <row r="28" spans="1:108" s="24" customFormat="1" ht="15.75" customHeight="1">
      <c r="A28" s="20"/>
      <c r="B28" s="29" t="s">
        <v>134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9"/>
      <c r="BA28" s="40" t="s">
        <v>18</v>
      </c>
      <c r="BB28" s="41"/>
      <c r="BC28" s="41"/>
      <c r="BD28" s="41"/>
      <c r="BE28" s="41"/>
      <c r="BF28" s="41"/>
      <c r="BG28" s="41"/>
      <c r="BH28" s="41"/>
      <c r="BI28" s="42"/>
      <c r="BJ28" s="31">
        <v>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36">
        <v>1</v>
      </c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8"/>
      <c r="CM28" s="31">
        <f>BW28*BJ28</f>
        <v>0</v>
      </c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</row>
    <row r="29" spans="1:108" s="24" customFormat="1" ht="15.75" customHeight="1">
      <c r="A29" s="20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9"/>
      <c r="BA29" s="40" t="s">
        <v>19</v>
      </c>
      <c r="BB29" s="41"/>
      <c r="BC29" s="41"/>
      <c r="BD29" s="41"/>
      <c r="BE29" s="41"/>
      <c r="BF29" s="41"/>
      <c r="BG29" s="41"/>
      <c r="BH29" s="41"/>
      <c r="BI29" s="42"/>
      <c r="BJ29" s="31">
        <v>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3"/>
      <c r="BW29" s="36">
        <v>0.5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8"/>
      <c r="CM29" s="31">
        <f>BW29*BJ29</f>
        <v>0</v>
      </c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</row>
    <row r="30" spans="1:108" s="24" customFormat="1" ht="15.75" customHeight="1">
      <c r="A30" s="20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9"/>
      <c r="BA30" s="40" t="s">
        <v>21</v>
      </c>
      <c r="BB30" s="41"/>
      <c r="BC30" s="41"/>
      <c r="BD30" s="41"/>
      <c r="BE30" s="41"/>
      <c r="BF30" s="41"/>
      <c r="BG30" s="41"/>
      <c r="BH30" s="41"/>
      <c r="BI30" s="42"/>
      <c r="BJ30" s="31">
        <v>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3"/>
      <c r="BW30" s="36">
        <v>0.5</v>
      </c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8"/>
      <c r="CM30" s="31">
        <f>BW30*BJ30</f>
        <v>0</v>
      </c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</row>
    <row r="31" spans="1:108" s="24" customFormat="1" ht="15.75" customHeight="1">
      <c r="A31" s="21"/>
      <c r="B31" s="59" t="s">
        <v>135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22"/>
      <c r="BA31" s="60" t="s">
        <v>22</v>
      </c>
      <c r="BB31" s="61"/>
      <c r="BC31" s="61"/>
      <c r="BD31" s="61"/>
      <c r="BE31" s="61"/>
      <c r="BF31" s="61"/>
      <c r="BG31" s="61"/>
      <c r="BH31" s="61"/>
      <c r="BI31" s="62"/>
      <c r="BJ31" s="56">
        <f>SUM(BJ26:BJ30)</f>
        <v>0</v>
      </c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8"/>
      <c r="BW31" s="63" t="s">
        <v>34</v>
      </c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5"/>
      <c r="CM31" s="56">
        <f>SUM(CM26:CM30)</f>
        <v>0</v>
      </c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8"/>
    </row>
    <row r="32" spans="1:108" s="24" customFormat="1" ht="15.75" customHeight="1">
      <c r="A32" s="20"/>
      <c r="B32" s="43" t="s">
        <v>20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4"/>
    </row>
    <row r="33" spans="1:108" s="24" customFormat="1" ht="30" customHeight="1">
      <c r="A33" s="20"/>
      <c r="B33" s="39" t="s">
        <v>10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23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66">
        <v>0</v>
      </c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8"/>
      <c r="BW33" s="46">
        <v>1</v>
      </c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8"/>
      <c r="CM33" s="31">
        <f>BW33*BJ33</f>
        <v>0</v>
      </c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3"/>
    </row>
    <row r="34" spans="1:108" s="24" customFormat="1" ht="30" customHeight="1">
      <c r="A34" s="20"/>
      <c r="B34" s="39" t="s">
        <v>11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23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1">
        <v>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3"/>
      <c r="BW34" s="46">
        <v>1</v>
      </c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8"/>
      <c r="CM34" s="31">
        <f>BW34*BJ34</f>
        <v>0</v>
      </c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3"/>
    </row>
    <row r="35" spans="1:108" s="24" customFormat="1" ht="15.75" customHeight="1">
      <c r="A35" s="21"/>
      <c r="B35" s="29" t="s">
        <v>136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2"/>
      <c r="BA35" s="40" t="s">
        <v>30</v>
      </c>
      <c r="BB35" s="41"/>
      <c r="BC35" s="41"/>
      <c r="BD35" s="41"/>
      <c r="BE35" s="41"/>
      <c r="BF35" s="41"/>
      <c r="BG35" s="41"/>
      <c r="BH35" s="41"/>
      <c r="BI35" s="42"/>
      <c r="BJ35" s="31">
        <f>SUM(BJ33:BJ34)</f>
        <v>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3"/>
      <c r="BW35" s="36" t="s">
        <v>34</v>
      </c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8"/>
      <c r="CM35" s="31">
        <f>CM33+CM34</f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s="24" customFormat="1" ht="15.75" customHeight="1">
      <c r="A36" s="20"/>
      <c r="B36" s="43" t="s">
        <v>24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4"/>
    </row>
    <row r="37" spans="1:108" s="24" customFormat="1" ht="102" customHeight="1">
      <c r="A37" s="20"/>
      <c r="B37" s="39" t="s">
        <v>25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23"/>
      <c r="BA37" s="40" t="s">
        <v>31</v>
      </c>
      <c r="BB37" s="41"/>
      <c r="BC37" s="41"/>
      <c r="BD37" s="41"/>
      <c r="BE37" s="41"/>
      <c r="BF37" s="41"/>
      <c r="BG37" s="41"/>
      <c r="BH37" s="41"/>
      <c r="BI37" s="42"/>
      <c r="BJ37" s="31">
        <v>0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3"/>
      <c r="BW37" s="36">
        <v>1</v>
      </c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8"/>
      <c r="CM37" s="31">
        <f>BW37*BJ37</f>
        <v>0</v>
      </c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3"/>
    </row>
    <row r="38" spans="1:108" s="24" customFormat="1" ht="15.75" customHeight="1">
      <c r="A38" s="20"/>
      <c r="B38" s="29" t="s">
        <v>28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9"/>
      <c r="BA38" s="40" t="s">
        <v>32</v>
      </c>
      <c r="BB38" s="41"/>
      <c r="BC38" s="41"/>
      <c r="BD38" s="41"/>
      <c r="BE38" s="41"/>
      <c r="BF38" s="41"/>
      <c r="BG38" s="41"/>
      <c r="BH38" s="41"/>
      <c r="BI38" s="42"/>
      <c r="BJ38" s="31">
        <v>929343.04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3"/>
      <c r="BW38" s="36">
        <v>1</v>
      </c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8"/>
      <c r="CM38" s="31">
        <f>BW38*BJ38</f>
        <v>929343.04</v>
      </c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3"/>
    </row>
    <row r="39" spans="1:108" s="24" customFormat="1" ht="15.75" customHeight="1">
      <c r="A39" s="20"/>
      <c r="B39" s="29" t="s">
        <v>137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9"/>
      <c r="BA39" s="40" t="s">
        <v>33</v>
      </c>
      <c r="BB39" s="41"/>
      <c r="BC39" s="41"/>
      <c r="BD39" s="41"/>
      <c r="BE39" s="41"/>
      <c r="BF39" s="41"/>
      <c r="BG39" s="41"/>
      <c r="BH39" s="41"/>
      <c r="BI39" s="42"/>
      <c r="BJ39" s="31">
        <f>SUM(BJ37:BJ38)</f>
        <v>929343.04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3"/>
      <c r="BW39" s="36" t="s">
        <v>34</v>
      </c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8"/>
      <c r="CM39" s="31">
        <f>CM37+CM38</f>
        <v>929343.04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s="24" customFormat="1" ht="15.75" customHeight="1">
      <c r="A40" s="20"/>
      <c r="B40" s="43" t="s">
        <v>29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4"/>
    </row>
    <row r="41" spans="1:108" s="24" customFormat="1" ht="30" customHeight="1">
      <c r="A41" s="20"/>
      <c r="B41" s="39" t="s">
        <v>26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19"/>
      <c r="BA41" s="40" t="s">
        <v>35</v>
      </c>
      <c r="BB41" s="41"/>
      <c r="BC41" s="41"/>
      <c r="BD41" s="41"/>
      <c r="BE41" s="41"/>
      <c r="BF41" s="41"/>
      <c r="BG41" s="41"/>
      <c r="BH41" s="41"/>
      <c r="BI41" s="42"/>
      <c r="BJ41" s="31">
        <v>19966923.2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3"/>
      <c r="BW41" s="36">
        <v>1</v>
      </c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8"/>
      <c r="CM41" s="31">
        <f>BW41*BJ41</f>
        <v>19966923.2</v>
      </c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3"/>
    </row>
    <row r="42" spans="1:108" s="24" customFormat="1" ht="73.5" customHeight="1">
      <c r="A42" s="20"/>
      <c r="B42" s="39" t="s">
        <v>138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19"/>
      <c r="BA42" s="40" t="s">
        <v>36</v>
      </c>
      <c r="BB42" s="41"/>
      <c r="BC42" s="41"/>
      <c r="BD42" s="41"/>
      <c r="BE42" s="41"/>
      <c r="BF42" s="41"/>
      <c r="BG42" s="41"/>
      <c r="BH42" s="41"/>
      <c r="BI42" s="42"/>
      <c r="BJ42" s="31">
        <v>0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3"/>
      <c r="BW42" s="36">
        <v>1</v>
      </c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8"/>
      <c r="CM42" s="31">
        <f aca="true" t="shared" si="0" ref="CM42:CM54">BW42*BJ42</f>
        <v>0</v>
      </c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3"/>
    </row>
    <row r="43" spans="1:108" s="24" customFormat="1" ht="58.5" customHeight="1">
      <c r="A43" s="20"/>
      <c r="B43" s="39" t="s">
        <v>139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19"/>
      <c r="BA43" s="40" t="s">
        <v>38</v>
      </c>
      <c r="BB43" s="41"/>
      <c r="BC43" s="41"/>
      <c r="BD43" s="41"/>
      <c r="BE43" s="41"/>
      <c r="BF43" s="41"/>
      <c r="BG43" s="41"/>
      <c r="BH43" s="41"/>
      <c r="BI43" s="42"/>
      <c r="BJ43" s="31">
        <v>114438190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3"/>
      <c r="BW43" s="36">
        <v>0.5</v>
      </c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8"/>
      <c r="CM43" s="31">
        <f t="shared" si="0"/>
        <v>57219095</v>
      </c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3"/>
    </row>
    <row r="44" spans="1:108" s="24" customFormat="1" ht="59.25" customHeight="1">
      <c r="A44" s="20"/>
      <c r="B44" s="39" t="s">
        <v>37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19"/>
      <c r="BA44" s="40" t="s">
        <v>39</v>
      </c>
      <c r="BB44" s="41"/>
      <c r="BC44" s="41"/>
      <c r="BD44" s="41"/>
      <c r="BE44" s="41"/>
      <c r="BF44" s="41"/>
      <c r="BG44" s="41"/>
      <c r="BH44" s="41"/>
      <c r="BI44" s="42"/>
      <c r="BJ44" s="31">
        <v>0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3"/>
      <c r="BW44" s="36">
        <v>0.1</v>
      </c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8"/>
      <c r="CM44" s="31">
        <f t="shared" si="0"/>
        <v>0</v>
      </c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</row>
    <row r="45" spans="1:108" s="24" customFormat="1" ht="30" customHeight="1">
      <c r="A45" s="20"/>
      <c r="B45" s="39" t="s">
        <v>41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19"/>
      <c r="BA45" s="40" t="s">
        <v>40</v>
      </c>
      <c r="BB45" s="41"/>
      <c r="BC45" s="41"/>
      <c r="BD45" s="41"/>
      <c r="BE45" s="41"/>
      <c r="BF45" s="41"/>
      <c r="BG45" s="41"/>
      <c r="BH45" s="41"/>
      <c r="BI45" s="42"/>
      <c r="BJ45" s="31">
        <v>0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3"/>
      <c r="BW45" s="36">
        <v>0.5</v>
      </c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8"/>
      <c r="CM45" s="31">
        <f t="shared" si="0"/>
        <v>0</v>
      </c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</row>
    <row r="46" spans="1:108" s="24" customFormat="1" ht="87.75" customHeight="1">
      <c r="A46" s="20"/>
      <c r="B46" s="39" t="s">
        <v>42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19"/>
      <c r="BA46" s="40" t="s">
        <v>44</v>
      </c>
      <c r="BB46" s="41"/>
      <c r="BC46" s="41"/>
      <c r="BD46" s="41"/>
      <c r="BE46" s="41"/>
      <c r="BF46" s="41"/>
      <c r="BG46" s="41"/>
      <c r="BH46" s="41"/>
      <c r="BI46" s="42"/>
      <c r="BJ46" s="31">
        <v>0</v>
      </c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3"/>
      <c r="BW46" s="36">
        <v>1</v>
      </c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8"/>
      <c r="CM46" s="31">
        <f t="shared" si="0"/>
        <v>0</v>
      </c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/>
    </row>
    <row r="47" spans="1:108" s="24" customFormat="1" ht="45" customHeight="1">
      <c r="A47" s="20"/>
      <c r="B47" s="39" t="s">
        <v>43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19"/>
      <c r="BA47" s="40" t="s">
        <v>45</v>
      </c>
      <c r="BB47" s="41"/>
      <c r="BC47" s="41"/>
      <c r="BD47" s="41"/>
      <c r="BE47" s="41"/>
      <c r="BF47" s="41"/>
      <c r="BG47" s="41"/>
      <c r="BH47" s="41"/>
      <c r="BI47" s="42"/>
      <c r="BJ47" s="31">
        <v>0</v>
      </c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3"/>
      <c r="BW47" s="36">
        <v>1</v>
      </c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8"/>
      <c r="CM47" s="31">
        <f t="shared" si="0"/>
        <v>0</v>
      </c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3"/>
    </row>
    <row r="48" spans="1:108" s="24" customFormat="1" ht="30" customHeight="1">
      <c r="A48" s="20"/>
      <c r="B48" s="39" t="s">
        <v>48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19"/>
      <c r="BA48" s="40" t="s">
        <v>46</v>
      </c>
      <c r="BB48" s="41"/>
      <c r="BC48" s="41"/>
      <c r="BD48" s="41"/>
      <c r="BE48" s="41"/>
      <c r="BF48" s="41"/>
      <c r="BG48" s="41"/>
      <c r="BH48" s="41"/>
      <c r="BI48" s="42"/>
      <c r="BJ48" s="31">
        <v>0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3"/>
      <c r="BW48" s="36">
        <v>1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8"/>
      <c r="CM48" s="31">
        <f t="shared" si="0"/>
        <v>0</v>
      </c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/>
    </row>
    <row r="49" spans="1:108" s="24" customFormat="1" ht="15.75" customHeight="1">
      <c r="A49" s="20"/>
      <c r="B49" s="29" t="s">
        <v>49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9"/>
      <c r="BA49" s="40" t="s">
        <v>47</v>
      </c>
      <c r="BB49" s="41"/>
      <c r="BC49" s="41"/>
      <c r="BD49" s="41"/>
      <c r="BE49" s="41"/>
      <c r="BF49" s="41"/>
      <c r="BG49" s="41"/>
      <c r="BH49" s="41"/>
      <c r="BI49" s="42"/>
      <c r="BJ49" s="31">
        <v>0</v>
      </c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3"/>
      <c r="BW49" s="36">
        <v>0.1</v>
      </c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8"/>
      <c r="CM49" s="31">
        <f t="shared" si="0"/>
        <v>0</v>
      </c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</row>
    <row r="50" spans="1:108" s="24" customFormat="1" ht="45" customHeight="1">
      <c r="A50" s="20"/>
      <c r="B50" s="39" t="s">
        <v>50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19"/>
      <c r="BA50" s="40" t="s">
        <v>51</v>
      </c>
      <c r="BB50" s="41"/>
      <c r="BC50" s="41"/>
      <c r="BD50" s="41"/>
      <c r="BE50" s="41"/>
      <c r="BF50" s="41"/>
      <c r="BG50" s="41"/>
      <c r="BH50" s="41"/>
      <c r="BI50" s="42"/>
      <c r="BJ50" s="31">
        <v>0</v>
      </c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3"/>
      <c r="BW50" s="36">
        <v>1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8"/>
      <c r="CM50" s="31">
        <f t="shared" si="0"/>
        <v>0</v>
      </c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</row>
    <row r="51" spans="1:108" s="24" customFormat="1" ht="58.5" customHeight="1">
      <c r="A51" s="20"/>
      <c r="B51" s="39" t="s">
        <v>140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19"/>
      <c r="BA51" s="40" t="s">
        <v>52</v>
      </c>
      <c r="BB51" s="41"/>
      <c r="BC51" s="41"/>
      <c r="BD51" s="41"/>
      <c r="BE51" s="41"/>
      <c r="BF51" s="41"/>
      <c r="BG51" s="41"/>
      <c r="BH51" s="41"/>
      <c r="BI51" s="42"/>
      <c r="BJ51" s="31">
        <v>0</v>
      </c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3"/>
      <c r="BW51" s="36">
        <v>0.5</v>
      </c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8"/>
      <c r="CM51" s="31">
        <f t="shared" si="0"/>
        <v>0</v>
      </c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</row>
    <row r="52" spans="1:108" s="24" customFormat="1" ht="45" customHeight="1">
      <c r="A52" s="20"/>
      <c r="B52" s="39" t="s">
        <v>141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19"/>
      <c r="BA52" s="40" t="s">
        <v>54</v>
      </c>
      <c r="BB52" s="41"/>
      <c r="BC52" s="41"/>
      <c r="BD52" s="41"/>
      <c r="BE52" s="41"/>
      <c r="BF52" s="41"/>
      <c r="BG52" s="41"/>
      <c r="BH52" s="41"/>
      <c r="BI52" s="42"/>
      <c r="BJ52" s="31">
        <v>0</v>
      </c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3"/>
      <c r="BW52" s="36">
        <v>1</v>
      </c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8"/>
      <c r="CM52" s="31">
        <f t="shared" si="0"/>
        <v>0</v>
      </c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/>
    </row>
    <row r="53" spans="1:108" s="24" customFormat="1" ht="45" customHeight="1">
      <c r="A53" s="20"/>
      <c r="B53" s="39" t="s">
        <v>143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19"/>
      <c r="BA53" s="40" t="s">
        <v>55</v>
      </c>
      <c r="BB53" s="41"/>
      <c r="BC53" s="41"/>
      <c r="BD53" s="41"/>
      <c r="BE53" s="41"/>
      <c r="BF53" s="41"/>
      <c r="BG53" s="41"/>
      <c r="BH53" s="41"/>
      <c r="BI53" s="42"/>
      <c r="BJ53" s="31">
        <v>0</v>
      </c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/>
      <c r="BW53" s="36">
        <v>1</v>
      </c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8"/>
      <c r="CM53" s="31">
        <f t="shared" si="0"/>
        <v>0</v>
      </c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</row>
    <row r="54" spans="1:108" s="24" customFormat="1" ht="58.5" customHeight="1">
      <c r="A54" s="20"/>
      <c r="B54" s="39" t="s">
        <v>142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19"/>
      <c r="BA54" s="40" t="s">
        <v>56</v>
      </c>
      <c r="BB54" s="41"/>
      <c r="BC54" s="41"/>
      <c r="BD54" s="41"/>
      <c r="BE54" s="41"/>
      <c r="BF54" s="41"/>
      <c r="BG54" s="41"/>
      <c r="BH54" s="41"/>
      <c r="BI54" s="42"/>
      <c r="BJ54" s="31">
        <v>0</v>
      </c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3"/>
      <c r="BW54" s="36">
        <v>1</v>
      </c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8"/>
      <c r="CM54" s="31">
        <f t="shared" si="0"/>
        <v>0</v>
      </c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</row>
    <row r="55" spans="1:108" s="24" customFormat="1" ht="15.75" customHeight="1">
      <c r="A55" s="20"/>
      <c r="B55" s="45" t="s">
        <v>144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19"/>
      <c r="BA55" s="40" t="s">
        <v>57</v>
      </c>
      <c r="BB55" s="41"/>
      <c r="BC55" s="41"/>
      <c r="BD55" s="41"/>
      <c r="BE55" s="41"/>
      <c r="BF55" s="41"/>
      <c r="BG55" s="41"/>
      <c r="BH55" s="41"/>
      <c r="BI55" s="42"/>
      <c r="BJ55" s="31">
        <f>SUM(BJ41:BJ54)</f>
        <v>134405113.2</v>
      </c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6" t="s">
        <v>34</v>
      </c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8"/>
      <c r="CM55" s="31">
        <f>SUM(CM41:CM54)</f>
        <v>77186018.2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24" customFormat="1" ht="15.75" customHeight="1">
      <c r="A56" s="20"/>
      <c r="B56" s="43" t="s">
        <v>53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4"/>
    </row>
    <row r="57" spans="1:108" s="24" customFormat="1" ht="30" customHeight="1">
      <c r="A57" s="20"/>
      <c r="B57" s="39" t="s">
        <v>59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19"/>
      <c r="BA57" s="40" t="s">
        <v>58</v>
      </c>
      <c r="BB57" s="41"/>
      <c r="BC57" s="41"/>
      <c r="BD57" s="41"/>
      <c r="BE57" s="41"/>
      <c r="BF57" s="41"/>
      <c r="BG57" s="41"/>
      <c r="BH57" s="41"/>
      <c r="BI57" s="42"/>
      <c r="BJ57" s="31">
        <v>0</v>
      </c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3"/>
      <c r="BW57" s="36">
        <v>1</v>
      </c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8"/>
      <c r="CM57" s="31">
        <f>BW57*BJ57</f>
        <v>0</v>
      </c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3"/>
    </row>
    <row r="58" spans="1:108" s="24" customFormat="1" ht="59.25" customHeight="1">
      <c r="A58" s="20"/>
      <c r="B58" s="39" t="s">
        <v>145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19"/>
      <c r="BA58" s="40" t="s">
        <v>60</v>
      </c>
      <c r="BB58" s="41"/>
      <c r="BC58" s="41"/>
      <c r="BD58" s="41"/>
      <c r="BE58" s="41"/>
      <c r="BF58" s="41"/>
      <c r="BG58" s="41"/>
      <c r="BH58" s="41"/>
      <c r="BI58" s="42"/>
      <c r="BJ58" s="31">
        <v>0</v>
      </c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3"/>
      <c r="BW58" s="36">
        <v>1</v>
      </c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8"/>
      <c r="CM58" s="31">
        <f aca="true" t="shared" si="1" ref="CM58:CM79">BW58*BJ58</f>
        <v>0</v>
      </c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3"/>
    </row>
    <row r="59" spans="1:108" s="24" customFormat="1" ht="87.75" customHeight="1">
      <c r="A59" s="20"/>
      <c r="B59" s="39" t="s">
        <v>164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19"/>
      <c r="BA59" s="40" t="s">
        <v>61</v>
      </c>
      <c r="BB59" s="41"/>
      <c r="BC59" s="41"/>
      <c r="BD59" s="41"/>
      <c r="BE59" s="41"/>
      <c r="BF59" s="41"/>
      <c r="BG59" s="41"/>
      <c r="BH59" s="41"/>
      <c r="BI59" s="42"/>
      <c r="BJ59" s="31">
        <v>0</v>
      </c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3"/>
      <c r="BW59" s="36">
        <v>1</v>
      </c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8"/>
      <c r="CM59" s="31">
        <f t="shared" si="1"/>
        <v>0</v>
      </c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/>
    </row>
    <row r="60" spans="1:108" s="24" customFormat="1" ht="73.5" customHeight="1">
      <c r="A60" s="20"/>
      <c r="B60" s="39" t="s">
        <v>146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19"/>
      <c r="BA60" s="40" t="s">
        <v>62</v>
      </c>
      <c r="BB60" s="41"/>
      <c r="BC60" s="41"/>
      <c r="BD60" s="41"/>
      <c r="BE60" s="41"/>
      <c r="BF60" s="41"/>
      <c r="BG60" s="41"/>
      <c r="BH60" s="41"/>
      <c r="BI60" s="42"/>
      <c r="BJ60" s="31">
        <v>0</v>
      </c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3"/>
      <c r="BW60" s="36">
        <v>0.1</v>
      </c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8"/>
      <c r="CM60" s="31">
        <f t="shared" si="1"/>
        <v>0</v>
      </c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3"/>
    </row>
    <row r="61" spans="1:108" s="24" customFormat="1" ht="88.5" customHeight="1">
      <c r="A61" s="20"/>
      <c r="B61" s="39" t="s">
        <v>147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19"/>
      <c r="BA61" s="40" t="s">
        <v>63</v>
      </c>
      <c r="BB61" s="41"/>
      <c r="BC61" s="41"/>
      <c r="BD61" s="41"/>
      <c r="BE61" s="41"/>
      <c r="BF61" s="41"/>
      <c r="BG61" s="41"/>
      <c r="BH61" s="41"/>
      <c r="BI61" s="42"/>
      <c r="BJ61" s="31">
        <v>0</v>
      </c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3"/>
      <c r="BW61" s="36">
        <v>1</v>
      </c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8"/>
      <c r="CM61" s="31">
        <f t="shared" si="1"/>
        <v>0</v>
      </c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/>
    </row>
    <row r="62" spans="1:108" s="24" customFormat="1" ht="88.5" customHeight="1">
      <c r="A62" s="20"/>
      <c r="B62" s="39" t="s">
        <v>148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19"/>
      <c r="BA62" s="40" t="s">
        <v>64</v>
      </c>
      <c r="BB62" s="41"/>
      <c r="BC62" s="41"/>
      <c r="BD62" s="41"/>
      <c r="BE62" s="41"/>
      <c r="BF62" s="41"/>
      <c r="BG62" s="41"/>
      <c r="BH62" s="41"/>
      <c r="BI62" s="42"/>
      <c r="BJ62" s="31">
        <v>0</v>
      </c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3"/>
      <c r="BW62" s="36">
        <v>0.1</v>
      </c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8"/>
      <c r="CM62" s="31">
        <f t="shared" si="1"/>
        <v>0</v>
      </c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3"/>
    </row>
    <row r="63" spans="1:108" s="24" customFormat="1" ht="131.25" customHeight="1">
      <c r="A63" s="20"/>
      <c r="B63" s="39" t="s">
        <v>149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19"/>
      <c r="BA63" s="40" t="s">
        <v>65</v>
      </c>
      <c r="BB63" s="41"/>
      <c r="BC63" s="41"/>
      <c r="BD63" s="41"/>
      <c r="BE63" s="41"/>
      <c r="BF63" s="41"/>
      <c r="BG63" s="41"/>
      <c r="BH63" s="41"/>
      <c r="BI63" s="42"/>
      <c r="BJ63" s="31">
        <v>0</v>
      </c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3"/>
      <c r="BW63" s="36">
        <v>1</v>
      </c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8"/>
      <c r="CM63" s="31">
        <f t="shared" si="1"/>
        <v>0</v>
      </c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3"/>
    </row>
    <row r="64" spans="1:108" s="24" customFormat="1" ht="102" customHeight="1">
      <c r="A64" s="20"/>
      <c r="B64" s="39" t="s">
        <v>163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19"/>
      <c r="BA64" s="40" t="s">
        <v>66</v>
      </c>
      <c r="BB64" s="41"/>
      <c r="BC64" s="41"/>
      <c r="BD64" s="41"/>
      <c r="BE64" s="41"/>
      <c r="BF64" s="41"/>
      <c r="BG64" s="41"/>
      <c r="BH64" s="41"/>
      <c r="BI64" s="42"/>
      <c r="BJ64" s="31">
        <v>2535420.15</v>
      </c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3"/>
      <c r="BW64" s="36">
        <v>1</v>
      </c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8"/>
      <c r="CM64" s="31">
        <f t="shared" si="1"/>
        <v>2535420.15</v>
      </c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3"/>
    </row>
    <row r="65" spans="1:108" s="24" customFormat="1" ht="30" customHeight="1">
      <c r="A65" s="20"/>
      <c r="B65" s="39" t="s">
        <v>77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19"/>
      <c r="BA65" s="40" t="s">
        <v>67</v>
      </c>
      <c r="BB65" s="41"/>
      <c r="BC65" s="41"/>
      <c r="BD65" s="41"/>
      <c r="BE65" s="41"/>
      <c r="BF65" s="41"/>
      <c r="BG65" s="41"/>
      <c r="BH65" s="41"/>
      <c r="BI65" s="42"/>
      <c r="BJ65" s="31">
        <v>0</v>
      </c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3"/>
      <c r="BW65" s="36">
        <v>1</v>
      </c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8"/>
      <c r="CM65" s="31">
        <f t="shared" si="1"/>
        <v>0</v>
      </c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3"/>
    </row>
    <row r="66" spans="1:108" s="24" customFormat="1" ht="59.25" customHeight="1">
      <c r="A66" s="20"/>
      <c r="B66" s="39" t="s">
        <v>78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19"/>
      <c r="BA66" s="40" t="s">
        <v>68</v>
      </c>
      <c r="BB66" s="41"/>
      <c r="BC66" s="41"/>
      <c r="BD66" s="41"/>
      <c r="BE66" s="41"/>
      <c r="BF66" s="41"/>
      <c r="BG66" s="41"/>
      <c r="BH66" s="41"/>
      <c r="BI66" s="42"/>
      <c r="BJ66" s="31">
        <v>0</v>
      </c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3"/>
      <c r="BW66" s="36">
        <v>1</v>
      </c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8"/>
      <c r="CM66" s="31">
        <f t="shared" si="1"/>
        <v>0</v>
      </c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3"/>
    </row>
    <row r="67" spans="1:108" s="24" customFormat="1" ht="87.75" customHeight="1">
      <c r="A67" s="20"/>
      <c r="B67" s="39" t="s">
        <v>79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19"/>
      <c r="BA67" s="40" t="s">
        <v>69</v>
      </c>
      <c r="BB67" s="41"/>
      <c r="BC67" s="41"/>
      <c r="BD67" s="41"/>
      <c r="BE67" s="41"/>
      <c r="BF67" s="41"/>
      <c r="BG67" s="41"/>
      <c r="BH67" s="41"/>
      <c r="BI67" s="42"/>
      <c r="BJ67" s="31">
        <v>0</v>
      </c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3"/>
      <c r="BW67" s="36">
        <v>1</v>
      </c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8"/>
      <c r="CM67" s="31">
        <f t="shared" si="1"/>
        <v>0</v>
      </c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3"/>
    </row>
    <row r="68" spans="1:108" s="24" customFormat="1" ht="30" customHeight="1">
      <c r="A68" s="20"/>
      <c r="B68" s="39" t="s">
        <v>48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19"/>
      <c r="BA68" s="40" t="s">
        <v>70</v>
      </c>
      <c r="BB68" s="41"/>
      <c r="BC68" s="41"/>
      <c r="BD68" s="41"/>
      <c r="BE68" s="41"/>
      <c r="BF68" s="41"/>
      <c r="BG68" s="41"/>
      <c r="BH68" s="41"/>
      <c r="BI68" s="42"/>
      <c r="BJ68" s="31">
        <v>0</v>
      </c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3"/>
      <c r="BW68" s="36">
        <v>1</v>
      </c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8"/>
      <c r="CM68" s="31">
        <f t="shared" si="1"/>
        <v>0</v>
      </c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3"/>
    </row>
    <row r="69" spans="1:108" s="24" customFormat="1" ht="30" customHeight="1">
      <c r="A69" s="20"/>
      <c r="B69" s="39" t="s">
        <v>80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19"/>
      <c r="BA69" s="40" t="s">
        <v>71</v>
      </c>
      <c r="BB69" s="41"/>
      <c r="BC69" s="41"/>
      <c r="BD69" s="41"/>
      <c r="BE69" s="41"/>
      <c r="BF69" s="41"/>
      <c r="BG69" s="41"/>
      <c r="BH69" s="41"/>
      <c r="BI69" s="42"/>
      <c r="BJ69" s="31">
        <v>2038778.81</v>
      </c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3"/>
      <c r="BW69" s="36">
        <v>1</v>
      </c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8"/>
      <c r="CM69" s="31">
        <f t="shared" si="1"/>
        <v>2038778.81</v>
      </c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3"/>
    </row>
    <row r="70" spans="1:108" s="24" customFormat="1" ht="59.25" customHeight="1">
      <c r="A70" s="20"/>
      <c r="B70" s="39" t="s">
        <v>81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19"/>
      <c r="BA70" s="40" t="s">
        <v>72</v>
      </c>
      <c r="BB70" s="41"/>
      <c r="BC70" s="41"/>
      <c r="BD70" s="41"/>
      <c r="BE70" s="41"/>
      <c r="BF70" s="41"/>
      <c r="BG70" s="41"/>
      <c r="BH70" s="41"/>
      <c r="BI70" s="42"/>
      <c r="BJ70" s="31">
        <v>0</v>
      </c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3"/>
      <c r="BW70" s="36">
        <v>1</v>
      </c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8"/>
      <c r="CM70" s="31">
        <f t="shared" si="1"/>
        <v>0</v>
      </c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3"/>
    </row>
    <row r="71" spans="1:108" s="24" customFormat="1" ht="45" customHeight="1">
      <c r="A71" s="20"/>
      <c r="B71" s="39" t="s">
        <v>113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19"/>
      <c r="BA71" s="40" t="s">
        <v>73</v>
      </c>
      <c r="BB71" s="41"/>
      <c r="BC71" s="41"/>
      <c r="BD71" s="41"/>
      <c r="BE71" s="41"/>
      <c r="BF71" s="41"/>
      <c r="BG71" s="41"/>
      <c r="BH71" s="41"/>
      <c r="BI71" s="42"/>
      <c r="BJ71" s="31">
        <v>0</v>
      </c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3"/>
      <c r="BW71" s="36">
        <v>1</v>
      </c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8"/>
      <c r="CM71" s="31">
        <f t="shared" si="1"/>
        <v>0</v>
      </c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3"/>
    </row>
    <row r="72" spans="1:108" s="24" customFormat="1" ht="72.75" customHeight="1">
      <c r="A72" s="20"/>
      <c r="B72" s="39" t="s">
        <v>82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19"/>
      <c r="BA72" s="40" t="s">
        <v>74</v>
      </c>
      <c r="BB72" s="41"/>
      <c r="BC72" s="41"/>
      <c r="BD72" s="41"/>
      <c r="BE72" s="41"/>
      <c r="BF72" s="41"/>
      <c r="BG72" s="41"/>
      <c r="BH72" s="41"/>
      <c r="BI72" s="42"/>
      <c r="BJ72" s="31">
        <v>0</v>
      </c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3"/>
      <c r="BW72" s="36">
        <v>1</v>
      </c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8"/>
      <c r="CM72" s="31">
        <f t="shared" si="1"/>
        <v>0</v>
      </c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3"/>
    </row>
    <row r="73" spans="1:108" s="24" customFormat="1" ht="59.25" customHeight="1">
      <c r="A73" s="20"/>
      <c r="B73" s="39" t="s">
        <v>83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19"/>
      <c r="BA73" s="40" t="s">
        <v>75</v>
      </c>
      <c r="BB73" s="41"/>
      <c r="BC73" s="41"/>
      <c r="BD73" s="41"/>
      <c r="BE73" s="41"/>
      <c r="BF73" s="41"/>
      <c r="BG73" s="41"/>
      <c r="BH73" s="41"/>
      <c r="BI73" s="42"/>
      <c r="BJ73" s="31">
        <v>0</v>
      </c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3"/>
      <c r="BW73" s="36">
        <v>1</v>
      </c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8"/>
      <c r="CM73" s="31">
        <f t="shared" si="1"/>
        <v>0</v>
      </c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3"/>
    </row>
    <row r="74" spans="1:108" s="24" customFormat="1" ht="45" customHeight="1">
      <c r="A74" s="20"/>
      <c r="B74" s="39" t="s">
        <v>84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19"/>
      <c r="BA74" s="40" t="s">
        <v>76</v>
      </c>
      <c r="BB74" s="41"/>
      <c r="BC74" s="41"/>
      <c r="BD74" s="41"/>
      <c r="BE74" s="41"/>
      <c r="BF74" s="41"/>
      <c r="BG74" s="41"/>
      <c r="BH74" s="41"/>
      <c r="BI74" s="42"/>
      <c r="BJ74" s="31">
        <v>0</v>
      </c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3"/>
      <c r="BW74" s="36">
        <v>1</v>
      </c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8"/>
      <c r="CM74" s="31">
        <f t="shared" si="1"/>
        <v>0</v>
      </c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3"/>
    </row>
    <row r="75" spans="1:108" s="24" customFormat="1" ht="73.5" customHeight="1">
      <c r="A75" s="20"/>
      <c r="B75" s="39" t="s">
        <v>85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19"/>
      <c r="BA75" s="40" t="s">
        <v>89</v>
      </c>
      <c r="BB75" s="41"/>
      <c r="BC75" s="41"/>
      <c r="BD75" s="41"/>
      <c r="BE75" s="41"/>
      <c r="BF75" s="41"/>
      <c r="BG75" s="41"/>
      <c r="BH75" s="41"/>
      <c r="BI75" s="42"/>
      <c r="BJ75" s="31">
        <v>0</v>
      </c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3"/>
      <c r="BW75" s="36">
        <v>1</v>
      </c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8"/>
      <c r="CM75" s="31">
        <f t="shared" si="1"/>
        <v>0</v>
      </c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3"/>
    </row>
    <row r="76" spans="1:108" s="24" customFormat="1" ht="45" customHeight="1">
      <c r="A76" s="20"/>
      <c r="B76" s="39" t="s">
        <v>86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19"/>
      <c r="BA76" s="40" t="s">
        <v>91</v>
      </c>
      <c r="BB76" s="41"/>
      <c r="BC76" s="41"/>
      <c r="BD76" s="41"/>
      <c r="BE76" s="41"/>
      <c r="BF76" s="41"/>
      <c r="BG76" s="41"/>
      <c r="BH76" s="41"/>
      <c r="BI76" s="42"/>
      <c r="BJ76" s="31">
        <v>0</v>
      </c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3"/>
      <c r="BW76" s="36">
        <v>1</v>
      </c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8"/>
      <c r="CM76" s="31">
        <f t="shared" si="1"/>
        <v>0</v>
      </c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3"/>
    </row>
    <row r="77" spans="1:108" s="24" customFormat="1" ht="45" customHeight="1">
      <c r="A77" s="20"/>
      <c r="B77" s="39" t="s">
        <v>150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19"/>
      <c r="BA77" s="40" t="s">
        <v>92</v>
      </c>
      <c r="BB77" s="41"/>
      <c r="BC77" s="41"/>
      <c r="BD77" s="41"/>
      <c r="BE77" s="41"/>
      <c r="BF77" s="41"/>
      <c r="BG77" s="41"/>
      <c r="BH77" s="41"/>
      <c r="BI77" s="42"/>
      <c r="BJ77" s="31">
        <v>0</v>
      </c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3"/>
      <c r="BW77" s="36">
        <v>1</v>
      </c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8"/>
      <c r="CM77" s="31">
        <f t="shared" si="1"/>
        <v>0</v>
      </c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3"/>
    </row>
    <row r="78" spans="1:108" s="24" customFormat="1" ht="15.75" customHeight="1">
      <c r="A78" s="20"/>
      <c r="B78" s="29" t="s">
        <v>151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9"/>
      <c r="BA78" s="40" t="s">
        <v>95</v>
      </c>
      <c r="BB78" s="41"/>
      <c r="BC78" s="41"/>
      <c r="BD78" s="41"/>
      <c r="BE78" s="41"/>
      <c r="BF78" s="41"/>
      <c r="BG78" s="41"/>
      <c r="BH78" s="41"/>
      <c r="BI78" s="42"/>
      <c r="BJ78" s="31">
        <v>161559.72</v>
      </c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3"/>
      <c r="BW78" s="36">
        <v>1</v>
      </c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8"/>
      <c r="CM78" s="31">
        <f t="shared" si="1"/>
        <v>161559.72</v>
      </c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3"/>
    </row>
    <row r="79" spans="1:108" s="24" customFormat="1" ht="15.75" customHeight="1">
      <c r="A79" s="20"/>
      <c r="B79" s="29" t="s">
        <v>87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9"/>
      <c r="BA79" s="40" t="s">
        <v>96</v>
      </c>
      <c r="BB79" s="41"/>
      <c r="BC79" s="41"/>
      <c r="BD79" s="41"/>
      <c r="BE79" s="41"/>
      <c r="BF79" s="41"/>
      <c r="BG79" s="41"/>
      <c r="BH79" s="41"/>
      <c r="BI79" s="42"/>
      <c r="BJ79" s="31">
        <v>347471.55</v>
      </c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3"/>
      <c r="BW79" s="36">
        <v>0.1</v>
      </c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8"/>
      <c r="CM79" s="31">
        <f t="shared" si="1"/>
        <v>34747.155</v>
      </c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3"/>
    </row>
    <row r="80" spans="1:108" s="24" customFormat="1" ht="15.75" customHeight="1">
      <c r="A80" s="20"/>
      <c r="B80" s="29" t="s">
        <v>152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9"/>
      <c r="BA80" s="40" t="s">
        <v>97</v>
      </c>
      <c r="BB80" s="41"/>
      <c r="BC80" s="41"/>
      <c r="BD80" s="41"/>
      <c r="BE80" s="41"/>
      <c r="BF80" s="41"/>
      <c r="BG80" s="41"/>
      <c r="BH80" s="41"/>
      <c r="BI80" s="42"/>
      <c r="BJ80" s="31">
        <v>5083230.23</v>
      </c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3"/>
      <c r="BW80" s="36" t="s">
        <v>34</v>
      </c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8"/>
      <c r="CM80" s="31">
        <f>SUM(CM57:CM79)</f>
        <v>4770505.835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3"/>
    </row>
    <row r="81" spans="1:108" s="24" customFormat="1" ht="15.75" customHeight="1">
      <c r="A81" s="20"/>
      <c r="B81" s="43" t="s">
        <v>88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4"/>
    </row>
    <row r="82" spans="1:108" s="24" customFormat="1" ht="45" customHeight="1">
      <c r="A82" s="20"/>
      <c r="B82" s="39" t="s">
        <v>153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19"/>
      <c r="BA82" s="40" t="s">
        <v>98</v>
      </c>
      <c r="BB82" s="41"/>
      <c r="BC82" s="41"/>
      <c r="BD82" s="41"/>
      <c r="BE82" s="41"/>
      <c r="BF82" s="41"/>
      <c r="BG82" s="41"/>
      <c r="BH82" s="41"/>
      <c r="BI82" s="42"/>
      <c r="BJ82" s="31">
        <v>423201.73</v>
      </c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3"/>
      <c r="BW82" s="36">
        <v>1</v>
      </c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8"/>
      <c r="CM82" s="31">
        <f>BW82*BJ82</f>
        <v>423201.73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3"/>
    </row>
    <row r="83" spans="1:108" s="24" customFormat="1" ht="30" customHeight="1">
      <c r="A83" s="20"/>
      <c r="B83" s="39" t="s">
        <v>154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69"/>
      <c r="CM83" s="31">
        <f>CM31+CM35+CM39+CM55+CM80+CM82</f>
        <v>83309068.805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3"/>
    </row>
    <row r="84" spans="1:108" s="24" customFormat="1" ht="15.75" customHeight="1">
      <c r="A84" s="20"/>
      <c r="B84" s="29" t="s">
        <v>155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1">
        <f>CM83</f>
        <v>83309068.805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3"/>
    </row>
    <row r="85" spans="1:108" s="24" customFormat="1" ht="15.75" customHeight="1">
      <c r="A85" s="20"/>
      <c r="B85" s="43" t="s">
        <v>90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4"/>
    </row>
    <row r="86" spans="1:108" s="24" customFormat="1" ht="59.25" customHeight="1">
      <c r="A86" s="20"/>
      <c r="B86" s="39" t="s">
        <v>93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19"/>
      <c r="BA86" s="40" t="s">
        <v>99</v>
      </c>
      <c r="BB86" s="41"/>
      <c r="BC86" s="41"/>
      <c r="BD86" s="41"/>
      <c r="BE86" s="41"/>
      <c r="BF86" s="41"/>
      <c r="BG86" s="41"/>
      <c r="BH86" s="41"/>
      <c r="BI86" s="42"/>
      <c r="BJ86" s="31">
        <v>0</v>
      </c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3"/>
      <c r="BW86" s="36" t="s">
        <v>34</v>
      </c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8"/>
      <c r="CM86" s="31">
        <f>BJ86</f>
        <v>0</v>
      </c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3"/>
    </row>
    <row r="87" spans="1:108" s="24" customFormat="1" ht="30" customHeight="1">
      <c r="A87" s="20"/>
      <c r="B87" s="39" t="s">
        <v>94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19"/>
      <c r="BA87" s="40" t="s">
        <v>100</v>
      </c>
      <c r="BB87" s="41"/>
      <c r="BC87" s="41"/>
      <c r="BD87" s="41"/>
      <c r="BE87" s="41"/>
      <c r="BF87" s="41"/>
      <c r="BG87" s="41"/>
      <c r="BH87" s="41"/>
      <c r="BI87" s="42"/>
      <c r="BJ87" s="31">
        <v>0</v>
      </c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3"/>
      <c r="BW87" s="36" t="s">
        <v>34</v>
      </c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8"/>
      <c r="CM87" s="31">
        <f aca="true" t="shared" si="2" ref="CM87:CM95">BJ87</f>
        <v>0</v>
      </c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3"/>
    </row>
    <row r="88" spans="1:108" s="24" customFormat="1" ht="30" customHeight="1">
      <c r="A88" s="20"/>
      <c r="B88" s="39" t="s">
        <v>103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19"/>
      <c r="BA88" s="40" t="s">
        <v>101</v>
      </c>
      <c r="BB88" s="41"/>
      <c r="BC88" s="41"/>
      <c r="BD88" s="41"/>
      <c r="BE88" s="41"/>
      <c r="BF88" s="41"/>
      <c r="BG88" s="41"/>
      <c r="BH88" s="41"/>
      <c r="BI88" s="42"/>
      <c r="BJ88" s="31">
        <v>0</v>
      </c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3"/>
      <c r="BW88" s="36" t="s">
        <v>34</v>
      </c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8"/>
      <c r="CM88" s="31">
        <f t="shared" si="2"/>
        <v>0</v>
      </c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3"/>
    </row>
    <row r="89" spans="1:108" s="24" customFormat="1" ht="15.75" customHeight="1">
      <c r="A89" s="20"/>
      <c r="B89" s="29" t="s">
        <v>104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9"/>
      <c r="BA89" s="40" t="s">
        <v>102</v>
      </c>
      <c r="BB89" s="41"/>
      <c r="BC89" s="41"/>
      <c r="BD89" s="41"/>
      <c r="BE89" s="41"/>
      <c r="BF89" s="41"/>
      <c r="BG89" s="41"/>
      <c r="BH89" s="41"/>
      <c r="BI89" s="42"/>
      <c r="BJ89" s="31">
        <v>82150.91</v>
      </c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3"/>
      <c r="BW89" s="36" t="s">
        <v>34</v>
      </c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8"/>
      <c r="CM89" s="31">
        <f t="shared" si="2"/>
        <v>82150.91</v>
      </c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3"/>
    </row>
    <row r="90" spans="1:108" s="24" customFormat="1" ht="43.5" customHeight="1">
      <c r="A90" s="20"/>
      <c r="B90" s="39" t="s">
        <v>105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19"/>
      <c r="BA90" s="40" t="s">
        <v>156</v>
      </c>
      <c r="BB90" s="41"/>
      <c r="BC90" s="41"/>
      <c r="BD90" s="41"/>
      <c r="BE90" s="41"/>
      <c r="BF90" s="41"/>
      <c r="BG90" s="41"/>
      <c r="BH90" s="41"/>
      <c r="BI90" s="42"/>
      <c r="BJ90" s="31">
        <v>0</v>
      </c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3"/>
      <c r="BW90" s="36" t="s">
        <v>34</v>
      </c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8"/>
      <c r="CM90" s="31">
        <f t="shared" si="2"/>
        <v>0</v>
      </c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3"/>
    </row>
    <row r="91" spans="1:108" s="24" customFormat="1" ht="30" customHeight="1">
      <c r="A91" s="20"/>
      <c r="B91" s="39" t="s">
        <v>106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19"/>
      <c r="BA91" s="40" t="s">
        <v>157</v>
      </c>
      <c r="BB91" s="41"/>
      <c r="BC91" s="41"/>
      <c r="BD91" s="41"/>
      <c r="BE91" s="41"/>
      <c r="BF91" s="41"/>
      <c r="BG91" s="41"/>
      <c r="BH91" s="41"/>
      <c r="BI91" s="42"/>
      <c r="BJ91" s="31">
        <v>0</v>
      </c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3"/>
      <c r="BW91" s="36" t="s">
        <v>34</v>
      </c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8"/>
      <c r="CM91" s="31">
        <f t="shared" si="2"/>
        <v>0</v>
      </c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3"/>
    </row>
    <row r="92" spans="1:108" s="24" customFormat="1" ht="87.75" customHeight="1">
      <c r="A92" s="20"/>
      <c r="B92" s="39" t="s">
        <v>107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19"/>
      <c r="BA92" s="40" t="s">
        <v>158</v>
      </c>
      <c r="BB92" s="41"/>
      <c r="BC92" s="41"/>
      <c r="BD92" s="41"/>
      <c r="BE92" s="41"/>
      <c r="BF92" s="41"/>
      <c r="BG92" s="41"/>
      <c r="BH92" s="41"/>
      <c r="BI92" s="42"/>
      <c r="BJ92" s="31">
        <v>0</v>
      </c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3"/>
      <c r="BW92" s="36" t="s">
        <v>34</v>
      </c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8"/>
      <c r="CM92" s="31">
        <f t="shared" si="2"/>
        <v>0</v>
      </c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3"/>
    </row>
    <row r="93" spans="1:108" s="24" customFormat="1" ht="15.75" customHeight="1">
      <c r="A93" s="20"/>
      <c r="B93" s="39" t="s">
        <v>108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19"/>
      <c r="BA93" s="40" t="s">
        <v>159</v>
      </c>
      <c r="BB93" s="41"/>
      <c r="BC93" s="41"/>
      <c r="BD93" s="41"/>
      <c r="BE93" s="41"/>
      <c r="BF93" s="41"/>
      <c r="BG93" s="41"/>
      <c r="BH93" s="41"/>
      <c r="BI93" s="42"/>
      <c r="BJ93" s="31">
        <v>0</v>
      </c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3"/>
      <c r="BW93" s="36" t="s">
        <v>34</v>
      </c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8"/>
      <c r="CM93" s="31">
        <f t="shared" si="2"/>
        <v>0</v>
      </c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3"/>
    </row>
    <row r="94" spans="1:108" s="24" customFormat="1" ht="30" customHeight="1">
      <c r="A94" s="20"/>
      <c r="B94" s="39" t="s">
        <v>109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19"/>
      <c r="BA94" s="40" t="s">
        <v>160</v>
      </c>
      <c r="BB94" s="41"/>
      <c r="BC94" s="41"/>
      <c r="BD94" s="41"/>
      <c r="BE94" s="41"/>
      <c r="BF94" s="41"/>
      <c r="BG94" s="41"/>
      <c r="BH94" s="41"/>
      <c r="BI94" s="42"/>
      <c r="BJ94" s="31">
        <v>0</v>
      </c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3"/>
      <c r="BW94" s="36" t="s">
        <v>34</v>
      </c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8"/>
      <c r="CM94" s="31">
        <f t="shared" si="2"/>
        <v>0</v>
      </c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3"/>
    </row>
    <row r="95" spans="1:108" s="24" customFormat="1" ht="58.5" customHeight="1">
      <c r="A95" s="20"/>
      <c r="B95" s="39" t="s">
        <v>161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19"/>
      <c r="BA95" s="40" t="s">
        <v>162</v>
      </c>
      <c r="BB95" s="41"/>
      <c r="BC95" s="41"/>
      <c r="BD95" s="41"/>
      <c r="BE95" s="41"/>
      <c r="BF95" s="41"/>
      <c r="BG95" s="41"/>
      <c r="BH95" s="41"/>
      <c r="BI95" s="42"/>
      <c r="BJ95" s="31">
        <v>0</v>
      </c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3"/>
      <c r="BW95" s="36" t="s">
        <v>34</v>
      </c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8"/>
      <c r="CM95" s="31">
        <f t="shared" si="2"/>
        <v>0</v>
      </c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3"/>
    </row>
    <row r="96" spans="1:108" s="24" customFormat="1" ht="15.75" customHeight="1">
      <c r="A96" s="20"/>
      <c r="B96" s="29" t="s">
        <v>166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30"/>
      <c r="CM96" s="31">
        <f>SUM(CM86:CM95)</f>
        <v>82150.91</v>
      </c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24" customFormat="1" ht="15.75" customHeight="1">
      <c r="A97" s="20"/>
      <c r="B97" s="43" t="s">
        <v>110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4"/>
    </row>
    <row r="98" spans="1:108" s="24" customFormat="1" ht="15.75" customHeight="1">
      <c r="A98" s="20"/>
      <c r="B98" s="29" t="s">
        <v>111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30"/>
      <c r="CM98" s="31">
        <f>CM83-CM96</f>
        <v>83226917.89500001</v>
      </c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3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4" t="s">
        <v>168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169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7" t="s">
        <v>115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116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10" customFormat="1" ht="16.5" customHeight="1">
      <c r="A102" s="34" t="s">
        <v>170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171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7" t="s">
        <v>115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116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A64:BI64"/>
    <mergeCell ref="BJ64:BV64"/>
    <mergeCell ref="BW64:CL64"/>
    <mergeCell ref="CM64:DD64"/>
    <mergeCell ref="B60:AY60"/>
    <mergeCell ref="B62:AY62"/>
    <mergeCell ref="BA62:BI62"/>
    <mergeCell ref="BJ62:BV62"/>
    <mergeCell ref="BA61:BI61"/>
    <mergeCell ref="BJ61:BV61"/>
    <mergeCell ref="B61:AY61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38:AY38"/>
    <mergeCell ref="CM39:DD39"/>
    <mergeCell ref="BA39:BI39"/>
    <mergeCell ref="BJ39:BV39"/>
    <mergeCell ref="BW39:CL39"/>
    <mergeCell ref="BA58:BI58"/>
    <mergeCell ref="BJ58:BV58"/>
    <mergeCell ref="BW58:CL58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8:DD48"/>
    <mergeCell ref="BA48:BI48"/>
    <mergeCell ref="BJ48:BV48"/>
    <mergeCell ref="BW48:CL48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51:DD51"/>
    <mergeCell ref="B53:AY53"/>
    <mergeCell ref="BA53:BI53"/>
    <mergeCell ref="B50:AY50"/>
    <mergeCell ref="CM53:DD53"/>
    <mergeCell ref="B52:AY52"/>
    <mergeCell ref="BA54:BI54"/>
    <mergeCell ref="BJ54:BV54"/>
    <mergeCell ref="BW54:CL54"/>
    <mergeCell ref="B54:AY54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4:BV94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U102:DD102"/>
    <mergeCell ref="A103:AR103"/>
    <mergeCell ref="AV103:BQ103"/>
    <mergeCell ref="BU103:DD103"/>
    <mergeCell ref="A102:AR102"/>
    <mergeCell ref="AV102:BQ102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SECRETAR</cp:lastModifiedBy>
  <cp:lastPrinted>2012-08-30T09:50:05Z</cp:lastPrinted>
  <dcterms:created xsi:type="dcterms:W3CDTF">2008-12-24T14:26:47Z</dcterms:created>
  <dcterms:modified xsi:type="dcterms:W3CDTF">2013-02-25T08:38:06Z</dcterms:modified>
  <cp:category/>
  <cp:version/>
  <cp:contentType/>
  <cp:contentStatus/>
</cp:coreProperties>
</file>