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<sst xmlns="http://schemas.openxmlformats.org/spreadsheetml/2006/main" count="193" uniqueCount="175">
  <si>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</si>
  <si>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</si>
  <si>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</si>
  <si>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</si>
  <si>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</si>
  <si>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</si>
  <si>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</si>
  <si>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</si>
  <si>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</si>
  <si>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</si>
  <si>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</si>
  <si>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</si>
  <si>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</si>
  <si>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</si>
  <si>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</si>
  <si>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</si>
  <si>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</si>
  <si>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</si>
  <si>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</si>
  <si>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</si>
  <si>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</si>
  <si>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</si>
  <si>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</si>
  <si>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</si>
  <si>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</si>
  <si>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</si>
  <si>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</si>
  <si>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</si>
  <si>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</si>
  <si>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</si>
  <si>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</si>
  <si>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</si>
  <si>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</si>
  <si>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</si>
  <si>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</si>
  <si>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</si>
  <si>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</si>
  <si>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</si>
  <si>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</si>
  <si>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</si>
  <si>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</si>
  <si>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</si>
  <si>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</si>
  <si>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</si>
  <si>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</si>
  <si>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</si>
  <si>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</si>
  <si>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</si>
  <si>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</si>
  <si>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</si>
  <si>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</si>
  <si>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</si>
  <si>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</si>
  <si>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</si>
  <si>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</si>
  <si>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</si>
  <si>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</si>
  <si>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</si>
  <si>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</si>
  <si>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</si>
  <si>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</si>
  <si>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</si>
  <si>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</si>
  <si>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</si>
  <si>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</si>
  <si>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</si>
  <si>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</si>
  <si>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</si>
  <si>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</si>
  <si>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</si>
  <si>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</si>
  <si>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</si>
  <si>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</si>
  <si>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</si>
  <si>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</si>
  <si>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</si>
  <si>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</si>
  <si>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</si>
  <si>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</si>
  <si>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</si>
  <si>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</si>
  <si>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</si>
  <si>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</si>
  <si>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</si>
  <si>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</si>
  <si>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</si>
  <si>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</si>
  <si>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</si>
  <si>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</si>
  <si>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</si>
  <si>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</si>
  <si>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</si>
  <si>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</si>
  <si>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</si>
  <si>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</si>
  <si>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</si>
  <si>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</si>
  <si>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</si>
  <si>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</si>
  <si>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</si>
  <si>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</si>
  <si>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</si>
  <si>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</si>
  <si>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</si>
  <si>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</si>
  <si>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</si>
  <si>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</si>
  <si>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</si>
  <si>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</si>
  <si>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</si>
  <si>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</si>
  <si>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</si>
  <si>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</si>
  <si>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</si>
  <si>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</si>
  <si>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</si>
  <si>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</si>
  <si>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</si>
  <si>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</si>
  <si>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</si>
  <si>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</si>
  <si>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</si>
  <si>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</si>
  <si>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</si>
  <si>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</si>
  <si>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</si>
  <si>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</si>
  <si>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</si>
  <si>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</si>
  <si>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</si>
  <si>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</si>
  <si>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</si>
  <si>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</si>
  <si>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</si>
  <si>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</si>
  <si>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</si>
  <si>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</si>
  <si>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</si>
  <si>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</si>
  <si>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</si>
  <si>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</si>
  <si>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</si>
  <si>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</si>
  <si>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</si>
  <si>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</si>
  <si>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</si>
  <si>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</si>
  <si>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</si>
  <si>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</si>
  <si>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</si>
  <si>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</si>
  <si>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</si>
  <si>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</si>
  <si>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</si>
  <si>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</si>
  <si>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</si>
  <si>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</si>
  <si>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</si>
  <si>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</si>
  <si>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</si>
  <si>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</si>
  <si>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</si>
  <si>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</si>
  <si>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</si>
  <si>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</si>
  <si>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</si>
  <si>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</si>
  <si>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</si>
  <si>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</si>
  <si>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</si>
  <si>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</si>
  <si>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</si>
  <si>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2016</t>
  </si>
  <si>
    <t>31</t>
  </si>
  <si>
    <t>июля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</si>
</sst>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46">
    <font>
      <sz val="10"/>
      <name val="Arial Cyr"/>
      <family val="0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11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2" fontId="10" fillId="0" borderId="10" xfId="0" applyNumberFormat="1" applyFont="1" applyBorder="1" applyAlignment="1">
      <alignment horizontal="center" vertical="top"/>
    </xf>
    <xf numFmtId="2" fontId="10" fillId="0" borderId="14" xfId="0" applyNumberFormat="1" applyFont="1" applyBorder="1" applyAlignment="1">
      <alignment horizontal="center" vertical="top"/>
    </xf>
    <xf numFmtId="2" fontId="10" fillId="0" borderId="11" xfId="0" applyNumberFormat="1" applyFont="1" applyBorder="1" applyAlignment="1">
      <alignment horizontal="center" vertical="top"/>
    </xf>
    <xf numFmtId="0" fontId="10" fillId="0" borderId="15" xfId="0" applyFont="1" applyBorder="1" applyAlignment="1">
      <alignment horizontal="center"/>
    </xf>
    <xf numFmtId="0" fontId="11" fillId="0" borderId="14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0" fillId="0" borderId="15" xfId="0" applyFont="1" applyFill="1" applyBorder="1" applyAlignment="1">
      <alignment horizontal="center"/>
    </xf>
    <xf numFmtId="0" fontId="10" fillId="0" borderId="14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165" fontId="1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15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justify" vertical="top"/>
    </xf>
    <xf numFmtId="2" fontId="10" fillId="0" borderId="17" xfId="0" applyNumberFormat="1" applyFont="1" applyBorder="1" applyAlignment="1">
      <alignment horizontal="center" vertical="top"/>
    </xf>
    <xf numFmtId="2" fontId="10" fillId="0" borderId="16" xfId="0" applyNumberFormat="1" applyFont="1" applyBorder="1" applyAlignment="1">
      <alignment horizontal="center" vertical="top"/>
    </xf>
    <xf numFmtId="2" fontId="10" fillId="0" borderId="18" xfId="0" applyNumberFormat="1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top"/>
    </xf>
    <xf numFmtId="2" fontId="10" fillId="0" borderId="12" xfId="0" applyNumberFormat="1" applyFont="1" applyBorder="1" applyAlignment="1">
      <alignment horizontal="center" vertical="top"/>
    </xf>
    <xf numFmtId="2" fontId="10" fillId="0" borderId="15" xfId="0" applyNumberFormat="1" applyFont="1" applyBorder="1" applyAlignment="1">
      <alignment horizontal="center" vertical="top"/>
    </xf>
    <xf numFmtId="2" fontId="10" fillId="0" borderId="13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49" fontId="10" fillId="0" borderId="17" xfId="0" applyNumberFormat="1" applyFont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49" fontId="10" fillId="0" borderId="18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87">
      <selection activeCell="DX100" sqref="DX100"/>
    </sheetView>
  </sheetViews>
  <sheetFormatPr defaultColWidth="0.875" defaultRowHeight="16.5" customHeight="1"/>
  <cols>
    <col min="1" max="61" width="0.875" style="11" customWidth="1"/>
    <col min="62" max="74" width="1.12109375" style="11" customWidth="1"/>
    <col min="75" max="16384" width="0.875" style="11" customWidth="1"/>
  </cols>
  <sheetData>
    <row r="1" spans="58:84" s="2" customFormat="1" ht="10.5" customHeight="1">
      <c r="BF1" s="1"/>
      <c r="BG1" s="1"/>
      <c r="BH1" s="1"/>
      <c r="BJ1" s="1"/>
      <c r="BK1" s="1"/>
      <c r="BL1" s="13"/>
      <c r="BM1" s="13" t="s">
        <v>0</v>
      </c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</row>
    <row r="2" spans="1:108" s="2" customFormat="1" ht="10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 t="s">
        <v>120</v>
      </c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</row>
    <row r="3" spans="1:108" s="2" customFormat="1" ht="10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 t="s">
        <v>121</v>
      </c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</row>
    <row r="4" spans="1:108" s="2" customFormat="1" ht="10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 t="s">
        <v>122</v>
      </c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2"/>
      <c r="DC4" s="12"/>
      <c r="DD4" s="12"/>
    </row>
    <row r="5" spans="1:108" s="2" customFormat="1" ht="10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 t="s">
        <v>123</v>
      </c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2"/>
      <c r="DC5" s="12"/>
      <c r="DD5" s="12"/>
    </row>
    <row r="6" spans="1:108" s="2" customFormat="1" ht="10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 t="s">
        <v>124</v>
      </c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2"/>
      <c r="DC6" s="12"/>
      <c r="DD6" s="12"/>
    </row>
    <row r="7" spans="1:108" s="2" customFormat="1" ht="10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 t="s">
        <v>118</v>
      </c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2"/>
      <c r="DC7" s="12"/>
      <c r="DD7" s="12"/>
    </row>
    <row r="8" spans="1:108" s="2" customFormat="1" ht="10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 t="s">
        <v>119</v>
      </c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2"/>
      <c r="DC8" s="12"/>
      <c r="DD8" s="12"/>
    </row>
    <row r="9" spans="1:108" s="2" customFormat="1" ht="10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 t="s">
        <v>125</v>
      </c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2"/>
      <c r="DC9" s="12"/>
      <c r="DD9" s="12"/>
    </row>
    <row r="10" spans="1:108" s="2" customFormat="1" ht="10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 t="s">
        <v>126</v>
      </c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2"/>
      <c r="DC10" s="12"/>
      <c r="DD10" s="12"/>
    </row>
    <row r="11" spans="1:108" s="2" customFormat="1" ht="10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 t="s">
        <v>127</v>
      </c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2"/>
      <c r="DC11" s="12"/>
      <c r="DD11" s="12"/>
    </row>
    <row r="12" spans="1:108" s="2" customFormat="1" ht="10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 t="s">
        <v>128</v>
      </c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2"/>
      <c r="DC12" s="12"/>
      <c r="DD12" s="12"/>
    </row>
    <row r="13" spans="1:108" s="2" customFormat="1" ht="10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 t="s">
        <v>129</v>
      </c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2"/>
      <c r="DC13" s="12"/>
      <c r="DD13" s="12"/>
    </row>
    <row r="14" spans="1:108" s="2" customFormat="1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2"/>
      <c r="DC14" s="12"/>
      <c r="DD14" s="12"/>
    </row>
    <row r="15" spans="1:108" s="3" customFormat="1" ht="10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 t="s">
        <v>130</v>
      </c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4"/>
      <c r="DC15" s="14"/>
      <c r="DD15" s="14"/>
    </row>
    <row r="16" spans="1:108" s="4" customFormat="1" ht="18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6"/>
      <c r="DC16" s="16"/>
      <c r="DD16" s="16"/>
    </row>
    <row r="17" spans="1:108" s="4" customFormat="1" ht="14.25" customHeight="1">
      <c r="A17" s="67" t="s">
        <v>1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</row>
    <row r="18" spans="1:108" s="4" customFormat="1" ht="14.25" customHeight="1">
      <c r="A18" s="67" t="s">
        <v>2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</row>
    <row r="19" spans="1:108" s="5" customFormat="1" ht="13.5" customHeight="1">
      <c r="A19" s="18"/>
      <c r="B19" s="18"/>
      <c r="C19" s="18"/>
      <c r="D19" s="18"/>
      <c r="E19" s="18"/>
      <c r="F19" s="18"/>
      <c r="G19" s="18"/>
      <c r="H19" s="16"/>
      <c r="I19" s="16"/>
      <c r="J19" s="16"/>
      <c r="K19" s="16"/>
      <c r="L19" s="16"/>
      <c r="M19" s="16"/>
      <c r="N19" s="16"/>
      <c r="O19" s="19"/>
      <c r="P19" s="19"/>
      <c r="Q19" s="18"/>
      <c r="R19" s="18"/>
      <c r="S19" s="18"/>
      <c r="T19" s="18"/>
      <c r="U19" s="18"/>
      <c r="V19" s="18"/>
      <c r="W19" s="18"/>
      <c r="X19" s="18"/>
      <c r="Y19" s="16"/>
      <c r="Z19" s="16"/>
      <c r="AA19" s="16"/>
      <c r="AB19" s="16"/>
      <c r="AC19" s="16"/>
      <c r="AD19" s="16"/>
      <c r="AE19" s="18"/>
      <c r="AF19" s="18"/>
      <c r="AG19" s="18"/>
      <c r="AH19" s="18"/>
      <c r="AI19" s="18"/>
      <c r="AJ19" s="16"/>
      <c r="AK19" s="16"/>
      <c r="AL19" s="20" t="s">
        <v>132</v>
      </c>
      <c r="AM19" s="68" t="s">
        <v>173</v>
      </c>
      <c r="AN19" s="68"/>
      <c r="AO19" s="68"/>
      <c r="AP19" s="68"/>
      <c r="AQ19" s="68"/>
      <c r="AR19" s="67" t="s">
        <v>3</v>
      </c>
      <c r="AS19" s="67"/>
      <c r="AT19" s="68" t="s">
        <v>174</v>
      </c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7" t="s">
        <v>3</v>
      </c>
      <c r="BJ19" s="67"/>
      <c r="BK19" s="68" t="s">
        <v>172</v>
      </c>
      <c r="BL19" s="68"/>
      <c r="BM19" s="68"/>
      <c r="BN19" s="68"/>
      <c r="BO19" s="68"/>
      <c r="BP19" s="68"/>
      <c r="BQ19" s="68"/>
      <c r="BR19" s="68"/>
      <c r="BS19" s="21" t="s">
        <v>131</v>
      </c>
      <c r="BT19" s="18"/>
      <c r="BU19" s="19"/>
      <c r="BV19" s="18"/>
      <c r="BW19" s="18"/>
      <c r="BX19" s="16"/>
      <c r="BY19" s="16"/>
      <c r="BZ19" s="16"/>
      <c r="CA19" s="16"/>
      <c r="CB19" s="16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18"/>
      <c r="DC19" s="18"/>
      <c r="DD19" s="18"/>
    </row>
    <row r="20" spans="1:108" s="5" customFormat="1" ht="36.75" customHeight="1">
      <c r="A20" s="18"/>
      <c r="B20" s="18"/>
      <c r="C20" s="18"/>
      <c r="D20" s="18"/>
      <c r="E20" s="18"/>
      <c r="F20" s="18"/>
      <c r="G20" s="18"/>
      <c r="H20" s="47" t="s">
        <v>167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22"/>
      <c r="DB20" s="18"/>
      <c r="DC20" s="18"/>
      <c r="DD20" s="18"/>
    </row>
    <row r="21" spans="1:108" s="5" customFormat="1" ht="24" customHeight="1">
      <c r="A21" s="18"/>
      <c r="B21" s="18"/>
      <c r="C21" s="18"/>
      <c r="D21" s="18"/>
      <c r="E21" s="18"/>
      <c r="F21" s="18"/>
      <c r="G21" s="18"/>
      <c r="H21" s="61" t="s">
        <v>4</v>
      </c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18"/>
      <c r="CY21" s="18"/>
      <c r="CZ21" s="22"/>
      <c r="DA21" s="22"/>
      <c r="DB21" s="18"/>
      <c r="DC21" s="18"/>
      <c r="DD21" s="18"/>
    </row>
    <row r="22" spans="1:108" s="6" customFormat="1" ht="15.75" customHeight="1">
      <c r="A22" s="23"/>
      <c r="B22" s="32" t="s">
        <v>5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3"/>
    </row>
    <row r="23" spans="1:108" s="7" customFormat="1" ht="62.25" customHeight="1">
      <c r="A23" s="50" t="s">
        <v>12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2"/>
      <c r="BA23" s="62" t="s">
        <v>13</v>
      </c>
      <c r="BB23" s="51"/>
      <c r="BC23" s="51"/>
      <c r="BD23" s="51"/>
      <c r="BE23" s="51"/>
      <c r="BF23" s="51"/>
      <c r="BG23" s="51"/>
      <c r="BH23" s="51"/>
      <c r="BI23" s="52"/>
      <c r="BJ23" s="62" t="s">
        <v>14</v>
      </c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2"/>
      <c r="BW23" s="50" t="s">
        <v>9</v>
      </c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2"/>
      <c r="CM23" s="62" t="s">
        <v>15</v>
      </c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2"/>
    </row>
    <row r="24" spans="1:108" s="7" customFormat="1" ht="14.25" customHeight="1">
      <c r="A24" s="50">
        <v>1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2"/>
      <c r="BA24" s="50">
        <v>2</v>
      </c>
      <c r="BB24" s="51"/>
      <c r="BC24" s="51"/>
      <c r="BD24" s="51"/>
      <c r="BE24" s="51"/>
      <c r="BF24" s="51"/>
      <c r="BG24" s="51"/>
      <c r="BH24" s="51"/>
      <c r="BI24" s="52"/>
      <c r="BJ24" s="50">
        <v>3</v>
      </c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2"/>
      <c r="BW24" s="50">
        <v>4</v>
      </c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2"/>
      <c r="CM24" s="50">
        <v>5</v>
      </c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2"/>
    </row>
    <row r="25" spans="1:108" s="6" customFormat="1" ht="15.75" customHeight="1">
      <c r="A25" s="23"/>
      <c r="B25" s="38" t="s">
        <v>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9"/>
    </row>
    <row r="26" spans="1:108" s="8" customFormat="1" ht="15.75" customHeight="1">
      <c r="A26" s="25"/>
      <c r="B26" s="32" t="s">
        <v>133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24"/>
      <c r="BA26" s="42" t="s">
        <v>16</v>
      </c>
      <c r="BB26" s="43"/>
      <c r="BC26" s="43"/>
      <c r="BD26" s="43"/>
      <c r="BE26" s="43"/>
      <c r="BF26" s="43"/>
      <c r="BG26" s="43"/>
      <c r="BH26" s="43"/>
      <c r="BI26" s="44"/>
      <c r="BJ26" s="34">
        <v>3665868.05</v>
      </c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6"/>
      <c r="BW26" s="50">
        <v>1</v>
      </c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2"/>
      <c r="CM26" s="34">
        <f>BW26*BJ26</f>
        <v>3665868.05</v>
      </c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6"/>
    </row>
    <row r="27" spans="1:108" s="8" customFormat="1" ht="15.75" customHeight="1">
      <c r="A27" s="25"/>
      <c r="B27" s="32" t="s">
        <v>165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24"/>
      <c r="BA27" s="42" t="s">
        <v>17</v>
      </c>
      <c r="BB27" s="43"/>
      <c r="BC27" s="43"/>
      <c r="BD27" s="43"/>
      <c r="BE27" s="43"/>
      <c r="BF27" s="43"/>
      <c r="BG27" s="43"/>
      <c r="BH27" s="43"/>
      <c r="BI27" s="44"/>
      <c r="BJ27" s="34">
        <v>40533.4</v>
      </c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6"/>
      <c r="BW27" s="50">
        <v>1</v>
      </c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2"/>
      <c r="CM27" s="34">
        <f>BW27*BJ27</f>
        <v>40533.4</v>
      </c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6"/>
    </row>
    <row r="28" spans="1:108" s="8" customFormat="1" ht="15.75" customHeight="1">
      <c r="A28" s="25"/>
      <c r="B28" s="32" t="s">
        <v>134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24"/>
      <c r="BA28" s="42" t="s">
        <v>18</v>
      </c>
      <c r="BB28" s="43"/>
      <c r="BC28" s="43"/>
      <c r="BD28" s="43"/>
      <c r="BE28" s="43"/>
      <c r="BF28" s="43"/>
      <c r="BG28" s="43"/>
      <c r="BH28" s="43"/>
      <c r="BI28" s="44"/>
      <c r="BJ28" s="34">
        <v>0</v>
      </c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6"/>
      <c r="BW28" s="50">
        <v>1</v>
      </c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2"/>
      <c r="CM28" s="34">
        <f>BW28*BJ28</f>
        <v>0</v>
      </c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6"/>
    </row>
    <row r="29" spans="1:108" s="8" customFormat="1" ht="15.75" customHeight="1">
      <c r="A29" s="25"/>
      <c r="B29" s="32" t="s">
        <v>7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24"/>
      <c r="BA29" s="42" t="s">
        <v>19</v>
      </c>
      <c r="BB29" s="43"/>
      <c r="BC29" s="43"/>
      <c r="BD29" s="43"/>
      <c r="BE29" s="43"/>
      <c r="BF29" s="43"/>
      <c r="BG29" s="43"/>
      <c r="BH29" s="43"/>
      <c r="BI29" s="44"/>
      <c r="BJ29" s="34">
        <v>0</v>
      </c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6"/>
      <c r="BW29" s="50">
        <v>0.5</v>
      </c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2"/>
      <c r="CM29" s="34">
        <f>BW29*BJ29</f>
        <v>0</v>
      </c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6"/>
    </row>
    <row r="30" spans="1:108" s="8" customFormat="1" ht="15.75" customHeight="1">
      <c r="A30" s="25"/>
      <c r="B30" s="32" t="s">
        <v>8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24"/>
      <c r="BA30" s="42" t="s">
        <v>21</v>
      </c>
      <c r="BB30" s="43"/>
      <c r="BC30" s="43"/>
      <c r="BD30" s="43"/>
      <c r="BE30" s="43"/>
      <c r="BF30" s="43"/>
      <c r="BG30" s="43"/>
      <c r="BH30" s="43"/>
      <c r="BI30" s="44"/>
      <c r="BJ30" s="34">
        <v>0</v>
      </c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6"/>
      <c r="BW30" s="50">
        <v>0.5</v>
      </c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2"/>
      <c r="CM30" s="34">
        <f>BW30*BJ30</f>
        <v>0</v>
      </c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6"/>
    </row>
    <row r="31" spans="1:108" s="8" customFormat="1" ht="15.75" customHeight="1">
      <c r="A31" s="26"/>
      <c r="B31" s="63" t="s">
        <v>135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27"/>
      <c r="BA31" s="75" t="s">
        <v>22</v>
      </c>
      <c r="BB31" s="76"/>
      <c r="BC31" s="76"/>
      <c r="BD31" s="76"/>
      <c r="BE31" s="76"/>
      <c r="BF31" s="76"/>
      <c r="BG31" s="76"/>
      <c r="BH31" s="76"/>
      <c r="BI31" s="77"/>
      <c r="BJ31" s="55">
        <f>SUM(BJ26:BJ30)</f>
        <v>3706401.4499999997</v>
      </c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7"/>
      <c r="BW31" s="58" t="s">
        <v>34</v>
      </c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60"/>
      <c r="CM31" s="55">
        <f>SUM(CM26:CM30)</f>
        <v>3706401.4499999997</v>
      </c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7"/>
    </row>
    <row r="32" spans="1:108" s="8" customFormat="1" ht="15.75" customHeight="1">
      <c r="A32" s="25"/>
      <c r="B32" s="38" t="s">
        <v>20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9"/>
    </row>
    <row r="33" spans="1:108" s="8" customFormat="1" ht="30" customHeight="1">
      <c r="A33" s="25"/>
      <c r="B33" s="41" t="s">
        <v>10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28"/>
      <c r="BA33" s="69" t="s">
        <v>23</v>
      </c>
      <c r="BB33" s="70"/>
      <c r="BC33" s="70"/>
      <c r="BD33" s="70"/>
      <c r="BE33" s="70"/>
      <c r="BF33" s="70"/>
      <c r="BG33" s="70"/>
      <c r="BH33" s="70"/>
      <c r="BI33" s="71"/>
      <c r="BJ33" s="64">
        <v>0</v>
      </c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6"/>
      <c r="BW33" s="72">
        <v>1</v>
      </c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4"/>
      <c r="CM33" s="34">
        <f>BW33*BJ33</f>
        <v>0</v>
      </c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6"/>
    </row>
    <row r="34" spans="1:108" s="8" customFormat="1" ht="30" customHeight="1">
      <c r="A34" s="25"/>
      <c r="B34" s="41" t="s">
        <v>11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28"/>
      <c r="BA34" s="69" t="s">
        <v>27</v>
      </c>
      <c r="BB34" s="70"/>
      <c r="BC34" s="70"/>
      <c r="BD34" s="70"/>
      <c r="BE34" s="70"/>
      <c r="BF34" s="70"/>
      <c r="BG34" s="70"/>
      <c r="BH34" s="70"/>
      <c r="BI34" s="71"/>
      <c r="BJ34" s="34">
        <v>0</v>
      </c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6"/>
      <c r="BW34" s="72">
        <v>1</v>
      </c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4"/>
      <c r="CM34" s="34">
        <f>BW34*BJ34</f>
        <v>0</v>
      </c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6"/>
    </row>
    <row r="35" spans="1:108" s="8" customFormat="1" ht="15.75" customHeight="1">
      <c r="A35" s="26"/>
      <c r="B35" s="32" t="s">
        <v>136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27"/>
      <c r="BA35" s="42" t="s">
        <v>30</v>
      </c>
      <c r="BB35" s="43"/>
      <c r="BC35" s="43"/>
      <c r="BD35" s="43"/>
      <c r="BE35" s="43"/>
      <c r="BF35" s="43"/>
      <c r="BG35" s="43"/>
      <c r="BH35" s="43"/>
      <c r="BI35" s="44"/>
      <c r="BJ35" s="34">
        <f>SUM(BJ33:BJ34)</f>
        <v>0</v>
      </c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6"/>
      <c r="BW35" s="50" t="s">
        <v>34</v>
      </c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2"/>
      <c r="CM35" s="34">
        <f>CM33+CM34</f>
        <v>0</v>
      </c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6"/>
    </row>
    <row r="36" spans="1:108" s="8" customFormat="1" ht="15.75" customHeight="1">
      <c r="A36" s="25"/>
      <c r="B36" s="38" t="s">
        <v>24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9"/>
    </row>
    <row r="37" spans="1:108" s="8" customFormat="1" ht="102" customHeight="1">
      <c r="A37" s="25"/>
      <c r="B37" s="41" t="s">
        <v>25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28"/>
      <c r="BA37" s="42" t="s">
        <v>31</v>
      </c>
      <c r="BB37" s="43"/>
      <c r="BC37" s="43"/>
      <c r="BD37" s="43"/>
      <c r="BE37" s="43"/>
      <c r="BF37" s="43"/>
      <c r="BG37" s="43"/>
      <c r="BH37" s="43"/>
      <c r="BI37" s="44"/>
      <c r="BJ37" s="34">
        <v>0</v>
      </c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6"/>
      <c r="BW37" s="50">
        <v>1</v>
      </c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2"/>
      <c r="CM37" s="34">
        <f>BW37*BJ37</f>
        <v>0</v>
      </c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6"/>
    </row>
    <row r="38" spans="1:108" s="8" customFormat="1" ht="15.75" customHeight="1">
      <c r="A38" s="25"/>
      <c r="B38" s="32" t="s">
        <v>28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24"/>
      <c r="BA38" s="42" t="s">
        <v>32</v>
      </c>
      <c r="BB38" s="43"/>
      <c r="BC38" s="43"/>
      <c r="BD38" s="43"/>
      <c r="BE38" s="43"/>
      <c r="BF38" s="43"/>
      <c r="BG38" s="43"/>
      <c r="BH38" s="43"/>
      <c r="BI38" s="44"/>
      <c r="BJ38" s="34">
        <v>89991.9</v>
      </c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6"/>
      <c r="BW38" s="50">
        <v>1</v>
      </c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2"/>
      <c r="CM38" s="34">
        <f>BW38*BJ38</f>
        <v>89991.9</v>
      </c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6"/>
    </row>
    <row r="39" spans="1:108" s="8" customFormat="1" ht="15.75" customHeight="1">
      <c r="A39" s="25"/>
      <c r="B39" s="32" t="s">
        <v>137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24"/>
      <c r="BA39" s="42" t="s">
        <v>33</v>
      </c>
      <c r="BB39" s="43"/>
      <c r="BC39" s="43"/>
      <c r="BD39" s="43"/>
      <c r="BE39" s="43"/>
      <c r="BF39" s="43"/>
      <c r="BG39" s="43"/>
      <c r="BH39" s="43"/>
      <c r="BI39" s="44"/>
      <c r="BJ39" s="34">
        <f>SUM(BJ37:BJ38)</f>
        <v>89991.9</v>
      </c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6"/>
      <c r="BW39" s="50" t="s">
        <v>34</v>
      </c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2"/>
      <c r="CM39" s="34">
        <f>CM37+CM38</f>
        <v>89991.9</v>
      </c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6"/>
    </row>
    <row r="40" spans="1:108" s="8" customFormat="1" ht="15.75" customHeight="1">
      <c r="A40" s="25"/>
      <c r="B40" s="38" t="s">
        <v>29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9"/>
    </row>
    <row r="41" spans="1:108" s="8" customFormat="1" ht="30" customHeight="1">
      <c r="A41" s="25"/>
      <c r="B41" s="41" t="s">
        <v>26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24"/>
      <c r="BA41" s="42" t="s">
        <v>35</v>
      </c>
      <c r="BB41" s="43"/>
      <c r="BC41" s="43"/>
      <c r="BD41" s="43"/>
      <c r="BE41" s="43"/>
      <c r="BF41" s="43"/>
      <c r="BG41" s="43"/>
      <c r="BH41" s="43"/>
      <c r="BI41" s="44"/>
      <c r="BJ41" s="34">
        <v>16862510</v>
      </c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6"/>
      <c r="BW41" s="50">
        <v>1</v>
      </c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2"/>
      <c r="CM41" s="34">
        <f>BW41*BJ41</f>
        <v>16862510</v>
      </c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6"/>
    </row>
    <row r="42" spans="1:108" s="8" customFormat="1" ht="73.5" customHeight="1">
      <c r="A42" s="25"/>
      <c r="B42" s="41" t="s">
        <v>138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24"/>
      <c r="BA42" s="42" t="s">
        <v>36</v>
      </c>
      <c r="BB42" s="43"/>
      <c r="BC42" s="43"/>
      <c r="BD42" s="43"/>
      <c r="BE42" s="43"/>
      <c r="BF42" s="43"/>
      <c r="BG42" s="43"/>
      <c r="BH42" s="43"/>
      <c r="BI42" s="44"/>
      <c r="BJ42" s="34">
        <v>0</v>
      </c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6"/>
      <c r="BW42" s="50">
        <v>1</v>
      </c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2"/>
      <c r="CM42" s="34">
        <f aca="true" t="shared" si="0" ref="CM42:CM54">BW42*BJ42</f>
        <v>0</v>
      </c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6"/>
    </row>
    <row r="43" spans="1:108" s="8" customFormat="1" ht="58.5" customHeight="1">
      <c r="A43" s="25"/>
      <c r="B43" s="41" t="s">
        <v>139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24"/>
      <c r="BA43" s="42" t="s">
        <v>38</v>
      </c>
      <c r="BB43" s="43"/>
      <c r="BC43" s="43"/>
      <c r="BD43" s="43"/>
      <c r="BE43" s="43"/>
      <c r="BF43" s="43"/>
      <c r="BG43" s="43"/>
      <c r="BH43" s="43"/>
      <c r="BI43" s="44"/>
      <c r="BJ43" s="34">
        <v>113777130</v>
      </c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6"/>
      <c r="BW43" s="50">
        <v>0.5</v>
      </c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2"/>
      <c r="CM43" s="34">
        <f t="shared" si="0"/>
        <v>56888565</v>
      </c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6"/>
    </row>
    <row r="44" spans="1:108" s="8" customFormat="1" ht="59.25" customHeight="1">
      <c r="A44" s="25"/>
      <c r="B44" s="41" t="s">
        <v>37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24"/>
      <c r="BA44" s="42" t="s">
        <v>39</v>
      </c>
      <c r="BB44" s="43"/>
      <c r="BC44" s="43"/>
      <c r="BD44" s="43"/>
      <c r="BE44" s="43"/>
      <c r="BF44" s="43"/>
      <c r="BG44" s="43"/>
      <c r="BH44" s="43"/>
      <c r="BI44" s="44"/>
      <c r="BJ44" s="34">
        <v>0</v>
      </c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6"/>
      <c r="BW44" s="50">
        <v>0.1</v>
      </c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2"/>
      <c r="CM44" s="34">
        <f t="shared" si="0"/>
        <v>0</v>
      </c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6"/>
    </row>
    <row r="45" spans="1:108" s="8" customFormat="1" ht="30" customHeight="1">
      <c r="A45" s="25"/>
      <c r="B45" s="41" t="s">
        <v>41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24"/>
      <c r="BA45" s="42" t="s">
        <v>40</v>
      </c>
      <c r="BB45" s="43"/>
      <c r="BC45" s="43"/>
      <c r="BD45" s="43"/>
      <c r="BE45" s="43"/>
      <c r="BF45" s="43"/>
      <c r="BG45" s="43"/>
      <c r="BH45" s="43"/>
      <c r="BI45" s="44"/>
      <c r="BJ45" s="34">
        <v>0</v>
      </c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6"/>
      <c r="BW45" s="50">
        <v>0.5</v>
      </c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2"/>
      <c r="CM45" s="34">
        <f t="shared" si="0"/>
        <v>0</v>
      </c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6"/>
    </row>
    <row r="46" spans="1:108" s="8" customFormat="1" ht="87.75" customHeight="1">
      <c r="A46" s="25"/>
      <c r="B46" s="41" t="s">
        <v>42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24"/>
      <c r="BA46" s="42" t="s">
        <v>44</v>
      </c>
      <c r="BB46" s="43"/>
      <c r="BC46" s="43"/>
      <c r="BD46" s="43"/>
      <c r="BE46" s="43"/>
      <c r="BF46" s="43"/>
      <c r="BG46" s="43"/>
      <c r="BH46" s="43"/>
      <c r="BI46" s="44"/>
      <c r="BJ46" s="34">
        <v>0</v>
      </c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6"/>
      <c r="BW46" s="50">
        <v>1</v>
      </c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2"/>
      <c r="CM46" s="34">
        <f t="shared" si="0"/>
        <v>0</v>
      </c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6"/>
    </row>
    <row r="47" spans="1:108" s="8" customFormat="1" ht="45" customHeight="1">
      <c r="A47" s="25"/>
      <c r="B47" s="41" t="s">
        <v>43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24"/>
      <c r="BA47" s="42" t="s">
        <v>45</v>
      </c>
      <c r="BB47" s="43"/>
      <c r="BC47" s="43"/>
      <c r="BD47" s="43"/>
      <c r="BE47" s="43"/>
      <c r="BF47" s="43"/>
      <c r="BG47" s="43"/>
      <c r="BH47" s="43"/>
      <c r="BI47" s="44"/>
      <c r="BJ47" s="34">
        <v>0</v>
      </c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6"/>
      <c r="BW47" s="50">
        <v>1</v>
      </c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2"/>
      <c r="CM47" s="34">
        <f t="shared" si="0"/>
        <v>0</v>
      </c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6"/>
    </row>
    <row r="48" spans="1:108" s="8" customFormat="1" ht="30" customHeight="1">
      <c r="A48" s="25"/>
      <c r="B48" s="41" t="s">
        <v>48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24"/>
      <c r="BA48" s="42" t="s">
        <v>46</v>
      </c>
      <c r="BB48" s="43"/>
      <c r="BC48" s="43"/>
      <c r="BD48" s="43"/>
      <c r="BE48" s="43"/>
      <c r="BF48" s="43"/>
      <c r="BG48" s="43"/>
      <c r="BH48" s="43"/>
      <c r="BI48" s="44"/>
      <c r="BJ48" s="34">
        <v>0</v>
      </c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6"/>
      <c r="BW48" s="50">
        <v>1</v>
      </c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2"/>
      <c r="CM48" s="34">
        <f t="shared" si="0"/>
        <v>0</v>
      </c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6"/>
    </row>
    <row r="49" spans="1:108" s="8" customFormat="1" ht="15.75" customHeight="1">
      <c r="A49" s="25"/>
      <c r="B49" s="32" t="s">
        <v>49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24"/>
      <c r="BA49" s="42" t="s">
        <v>47</v>
      </c>
      <c r="BB49" s="43"/>
      <c r="BC49" s="43"/>
      <c r="BD49" s="43"/>
      <c r="BE49" s="43"/>
      <c r="BF49" s="43"/>
      <c r="BG49" s="43"/>
      <c r="BH49" s="43"/>
      <c r="BI49" s="44"/>
      <c r="BJ49" s="34">
        <v>0</v>
      </c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6"/>
      <c r="BW49" s="50">
        <v>0.1</v>
      </c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2"/>
      <c r="CM49" s="34">
        <f t="shared" si="0"/>
        <v>0</v>
      </c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6"/>
    </row>
    <row r="50" spans="1:108" s="8" customFormat="1" ht="45" customHeight="1">
      <c r="A50" s="25"/>
      <c r="B50" s="41" t="s">
        <v>50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24"/>
      <c r="BA50" s="42" t="s">
        <v>51</v>
      </c>
      <c r="BB50" s="43"/>
      <c r="BC50" s="43"/>
      <c r="BD50" s="43"/>
      <c r="BE50" s="43"/>
      <c r="BF50" s="43"/>
      <c r="BG50" s="43"/>
      <c r="BH50" s="43"/>
      <c r="BI50" s="44"/>
      <c r="BJ50" s="34">
        <v>0</v>
      </c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6"/>
      <c r="BW50" s="50">
        <v>1</v>
      </c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2"/>
      <c r="CM50" s="34">
        <f t="shared" si="0"/>
        <v>0</v>
      </c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6"/>
    </row>
    <row r="51" spans="1:108" s="8" customFormat="1" ht="58.5" customHeight="1">
      <c r="A51" s="25"/>
      <c r="B51" s="41" t="s">
        <v>140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24"/>
      <c r="BA51" s="42" t="s">
        <v>52</v>
      </c>
      <c r="BB51" s="43"/>
      <c r="BC51" s="43"/>
      <c r="BD51" s="43"/>
      <c r="BE51" s="43"/>
      <c r="BF51" s="43"/>
      <c r="BG51" s="43"/>
      <c r="BH51" s="43"/>
      <c r="BI51" s="44"/>
      <c r="BJ51" s="34">
        <v>0</v>
      </c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6"/>
      <c r="BW51" s="50">
        <v>0.5</v>
      </c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2"/>
      <c r="CM51" s="34">
        <f t="shared" si="0"/>
        <v>0</v>
      </c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6"/>
    </row>
    <row r="52" spans="1:108" s="8" customFormat="1" ht="45" customHeight="1">
      <c r="A52" s="25"/>
      <c r="B52" s="41" t="s">
        <v>141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24"/>
      <c r="BA52" s="42" t="s">
        <v>54</v>
      </c>
      <c r="BB52" s="43"/>
      <c r="BC52" s="43"/>
      <c r="BD52" s="43"/>
      <c r="BE52" s="43"/>
      <c r="BF52" s="43"/>
      <c r="BG52" s="43"/>
      <c r="BH52" s="43"/>
      <c r="BI52" s="44"/>
      <c r="BJ52" s="34">
        <v>0</v>
      </c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6"/>
      <c r="BW52" s="50">
        <v>1</v>
      </c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2"/>
      <c r="CM52" s="34">
        <f t="shared" si="0"/>
        <v>0</v>
      </c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6"/>
    </row>
    <row r="53" spans="1:108" s="8" customFormat="1" ht="45" customHeight="1">
      <c r="A53" s="25"/>
      <c r="B53" s="41" t="s">
        <v>143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24"/>
      <c r="BA53" s="42" t="s">
        <v>55</v>
      </c>
      <c r="BB53" s="43"/>
      <c r="BC53" s="43"/>
      <c r="BD53" s="43"/>
      <c r="BE53" s="43"/>
      <c r="BF53" s="43"/>
      <c r="BG53" s="43"/>
      <c r="BH53" s="43"/>
      <c r="BI53" s="44"/>
      <c r="BJ53" s="34">
        <v>0</v>
      </c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6"/>
      <c r="BW53" s="50">
        <v>1</v>
      </c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2"/>
      <c r="CM53" s="34">
        <f t="shared" si="0"/>
        <v>0</v>
      </c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6"/>
    </row>
    <row r="54" spans="1:108" s="8" customFormat="1" ht="58.5" customHeight="1">
      <c r="A54" s="25"/>
      <c r="B54" s="41" t="s">
        <v>142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24"/>
      <c r="BA54" s="42" t="s">
        <v>56</v>
      </c>
      <c r="BB54" s="43"/>
      <c r="BC54" s="43"/>
      <c r="BD54" s="43"/>
      <c r="BE54" s="43"/>
      <c r="BF54" s="43"/>
      <c r="BG54" s="43"/>
      <c r="BH54" s="43"/>
      <c r="BI54" s="44"/>
      <c r="BJ54" s="34">
        <v>0</v>
      </c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6"/>
      <c r="BW54" s="50">
        <v>1</v>
      </c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2"/>
      <c r="CM54" s="34">
        <f t="shared" si="0"/>
        <v>0</v>
      </c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6"/>
    </row>
    <row r="55" spans="1:108" s="8" customFormat="1" ht="15.75" customHeight="1">
      <c r="A55" s="25"/>
      <c r="B55" s="54" t="s">
        <v>144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24"/>
      <c r="BA55" s="42" t="s">
        <v>57</v>
      </c>
      <c r="BB55" s="43"/>
      <c r="BC55" s="43"/>
      <c r="BD55" s="43"/>
      <c r="BE55" s="43"/>
      <c r="BF55" s="43"/>
      <c r="BG55" s="43"/>
      <c r="BH55" s="43"/>
      <c r="BI55" s="44"/>
      <c r="BJ55" s="34">
        <f>SUM(BJ41:BJ54)</f>
        <v>130639640</v>
      </c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6"/>
      <c r="BW55" s="50" t="s">
        <v>34</v>
      </c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2"/>
      <c r="CM55" s="34">
        <f>SUM(CM41:CM54)</f>
        <v>73751075</v>
      </c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6"/>
    </row>
    <row r="56" spans="1:108" s="8" customFormat="1" ht="15.75" customHeight="1">
      <c r="A56" s="25"/>
      <c r="B56" s="38" t="s">
        <v>53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9"/>
    </row>
    <row r="57" spans="1:108" s="8" customFormat="1" ht="30" customHeight="1">
      <c r="A57" s="25"/>
      <c r="B57" s="41" t="s">
        <v>59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24"/>
      <c r="BA57" s="42" t="s">
        <v>58</v>
      </c>
      <c r="BB57" s="43"/>
      <c r="BC57" s="43"/>
      <c r="BD57" s="43"/>
      <c r="BE57" s="43"/>
      <c r="BF57" s="43"/>
      <c r="BG57" s="43"/>
      <c r="BH57" s="43"/>
      <c r="BI57" s="44"/>
      <c r="BJ57" s="34">
        <v>0</v>
      </c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6"/>
      <c r="BW57" s="50">
        <v>1</v>
      </c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2"/>
      <c r="CM57" s="34">
        <f>BW57*BJ57</f>
        <v>0</v>
      </c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6"/>
    </row>
    <row r="58" spans="1:108" s="8" customFormat="1" ht="59.25" customHeight="1">
      <c r="A58" s="25"/>
      <c r="B58" s="41" t="s">
        <v>145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24"/>
      <c r="BA58" s="42" t="s">
        <v>60</v>
      </c>
      <c r="BB58" s="43"/>
      <c r="BC58" s="43"/>
      <c r="BD58" s="43"/>
      <c r="BE58" s="43"/>
      <c r="BF58" s="43"/>
      <c r="BG58" s="43"/>
      <c r="BH58" s="43"/>
      <c r="BI58" s="44"/>
      <c r="BJ58" s="34">
        <v>0</v>
      </c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6"/>
      <c r="BW58" s="50">
        <v>1</v>
      </c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2"/>
      <c r="CM58" s="34">
        <f aca="true" t="shared" si="1" ref="CM58:CM79">BW58*BJ58</f>
        <v>0</v>
      </c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6"/>
    </row>
    <row r="59" spans="1:108" s="8" customFormat="1" ht="87.75" customHeight="1">
      <c r="A59" s="25"/>
      <c r="B59" s="41" t="s">
        <v>164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24"/>
      <c r="BA59" s="42" t="s">
        <v>61</v>
      </c>
      <c r="BB59" s="43"/>
      <c r="BC59" s="43"/>
      <c r="BD59" s="43"/>
      <c r="BE59" s="43"/>
      <c r="BF59" s="43"/>
      <c r="BG59" s="43"/>
      <c r="BH59" s="43"/>
      <c r="BI59" s="44"/>
      <c r="BJ59" s="34">
        <v>0</v>
      </c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6"/>
      <c r="BW59" s="50">
        <v>1</v>
      </c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2"/>
      <c r="CM59" s="34">
        <f t="shared" si="1"/>
        <v>0</v>
      </c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6"/>
    </row>
    <row r="60" spans="1:108" s="8" customFormat="1" ht="73.5" customHeight="1">
      <c r="A60" s="25"/>
      <c r="B60" s="41" t="s">
        <v>146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24"/>
      <c r="BA60" s="42" t="s">
        <v>62</v>
      </c>
      <c r="BB60" s="43"/>
      <c r="BC60" s="43"/>
      <c r="BD60" s="43"/>
      <c r="BE60" s="43"/>
      <c r="BF60" s="43"/>
      <c r="BG60" s="43"/>
      <c r="BH60" s="43"/>
      <c r="BI60" s="44"/>
      <c r="BJ60" s="34">
        <v>0</v>
      </c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6"/>
      <c r="BW60" s="50">
        <v>0.1</v>
      </c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2"/>
      <c r="CM60" s="34">
        <f t="shared" si="1"/>
        <v>0</v>
      </c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6"/>
    </row>
    <row r="61" spans="1:108" s="8" customFormat="1" ht="88.5" customHeight="1">
      <c r="A61" s="25"/>
      <c r="B61" s="41" t="s">
        <v>147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24"/>
      <c r="BA61" s="42" t="s">
        <v>63</v>
      </c>
      <c r="BB61" s="43"/>
      <c r="BC61" s="43"/>
      <c r="BD61" s="43"/>
      <c r="BE61" s="43"/>
      <c r="BF61" s="43"/>
      <c r="BG61" s="43"/>
      <c r="BH61" s="43"/>
      <c r="BI61" s="44"/>
      <c r="BJ61" s="34">
        <v>0</v>
      </c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6"/>
      <c r="BW61" s="50">
        <v>1</v>
      </c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2"/>
      <c r="CM61" s="34">
        <f t="shared" si="1"/>
        <v>0</v>
      </c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6"/>
    </row>
    <row r="62" spans="1:108" s="8" customFormat="1" ht="88.5" customHeight="1">
      <c r="A62" s="25"/>
      <c r="B62" s="41" t="s">
        <v>148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24"/>
      <c r="BA62" s="42" t="s">
        <v>64</v>
      </c>
      <c r="BB62" s="43"/>
      <c r="BC62" s="43"/>
      <c r="BD62" s="43"/>
      <c r="BE62" s="43"/>
      <c r="BF62" s="43"/>
      <c r="BG62" s="43"/>
      <c r="BH62" s="43"/>
      <c r="BI62" s="44"/>
      <c r="BJ62" s="34">
        <v>0</v>
      </c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6"/>
      <c r="BW62" s="50">
        <v>0.1</v>
      </c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2"/>
      <c r="CM62" s="34">
        <f t="shared" si="1"/>
        <v>0</v>
      </c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6"/>
    </row>
    <row r="63" spans="1:108" s="8" customFormat="1" ht="131.25" customHeight="1">
      <c r="A63" s="25"/>
      <c r="B63" s="41" t="s">
        <v>149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24"/>
      <c r="BA63" s="42" t="s">
        <v>65</v>
      </c>
      <c r="BB63" s="43"/>
      <c r="BC63" s="43"/>
      <c r="BD63" s="43"/>
      <c r="BE63" s="43"/>
      <c r="BF63" s="43"/>
      <c r="BG63" s="43"/>
      <c r="BH63" s="43"/>
      <c r="BI63" s="44"/>
      <c r="BJ63" s="34">
        <v>0</v>
      </c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6"/>
      <c r="BW63" s="50">
        <v>1</v>
      </c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2"/>
      <c r="CM63" s="34">
        <f t="shared" si="1"/>
        <v>0</v>
      </c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6"/>
    </row>
    <row r="64" spans="1:108" s="8" customFormat="1" ht="102" customHeight="1">
      <c r="A64" s="25"/>
      <c r="B64" s="41" t="s">
        <v>163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24"/>
      <c r="BA64" s="42" t="s">
        <v>66</v>
      </c>
      <c r="BB64" s="43"/>
      <c r="BC64" s="43"/>
      <c r="BD64" s="43"/>
      <c r="BE64" s="43"/>
      <c r="BF64" s="43"/>
      <c r="BG64" s="43"/>
      <c r="BH64" s="43"/>
      <c r="BI64" s="44"/>
      <c r="BJ64" s="34">
        <v>5534744.84</v>
      </c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6"/>
      <c r="BW64" s="50">
        <v>1</v>
      </c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2"/>
      <c r="CM64" s="34">
        <f t="shared" si="1"/>
        <v>5534744.84</v>
      </c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6"/>
    </row>
    <row r="65" spans="1:108" s="8" customFormat="1" ht="30" customHeight="1">
      <c r="A65" s="25"/>
      <c r="B65" s="41" t="s">
        <v>77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24"/>
      <c r="BA65" s="42" t="s">
        <v>67</v>
      </c>
      <c r="BB65" s="43"/>
      <c r="BC65" s="43"/>
      <c r="BD65" s="43"/>
      <c r="BE65" s="43"/>
      <c r="BF65" s="43"/>
      <c r="BG65" s="43"/>
      <c r="BH65" s="43"/>
      <c r="BI65" s="44"/>
      <c r="BJ65" s="34">
        <v>0</v>
      </c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6"/>
      <c r="BW65" s="50">
        <v>1</v>
      </c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2"/>
      <c r="CM65" s="34">
        <f t="shared" si="1"/>
        <v>0</v>
      </c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6"/>
    </row>
    <row r="66" spans="1:108" s="8" customFormat="1" ht="59.25" customHeight="1">
      <c r="A66" s="25"/>
      <c r="B66" s="41" t="s">
        <v>78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24"/>
      <c r="BA66" s="42" t="s">
        <v>68</v>
      </c>
      <c r="BB66" s="43"/>
      <c r="BC66" s="43"/>
      <c r="BD66" s="43"/>
      <c r="BE66" s="43"/>
      <c r="BF66" s="43"/>
      <c r="BG66" s="43"/>
      <c r="BH66" s="43"/>
      <c r="BI66" s="44"/>
      <c r="BJ66" s="34">
        <v>0</v>
      </c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6"/>
      <c r="BW66" s="50">
        <v>1</v>
      </c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2"/>
      <c r="CM66" s="34">
        <f t="shared" si="1"/>
        <v>0</v>
      </c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6"/>
    </row>
    <row r="67" spans="1:108" s="8" customFormat="1" ht="87.75" customHeight="1">
      <c r="A67" s="25"/>
      <c r="B67" s="41" t="s">
        <v>79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24"/>
      <c r="BA67" s="42" t="s">
        <v>69</v>
      </c>
      <c r="BB67" s="43"/>
      <c r="BC67" s="43"/>
      <c r="BD67" s="43"/>
      <c r="BE67" s="43"/>
      <c r="BF67" s="43"/>
      <c r="BG67" s="43"/>
      <c r="BH67" s="43"/>
      <c r="BI67" s="44"/>
      <c r="BJ67" s="34">
        <v>0</v>
      </c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6"/>
      <c r="BW67" s="50">
        <v>1</v>
      </c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2"/>
      <c r="CM67" s="34">
        <f t="shared" si="1"/>
        <v>0</v>
      </c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6"/>
    </row>
    <row r="68" spans="1:108" s="8" customFormat="1" ht="30" customHeight="1">
      <c r="A68" s="25"/>
      <c r="B68" s="41" t="s">
        <v>48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24"/>
      <c r="BA68" s="42" t="s">
        <v>70</v>
      </c>
      <c r="BB68" s="43"/>
      <c r="BC68" s="43"/>
      <c r="BD68" s="43"/>
      <c r="BE68" s="43"/>
      <c r="BF68" s="43"/>
      <c r="BG68" s="43"/>
      <c r="BH68" s="43"/>
      <c r="BI68" s="44"/>
      <c r="BJ68" s="34">
        <v>0</v>
      </c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6"/>
      <c r="BW68" s="50">
        <v>1</v>
      </c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2"/>
      <c r="CM68" s="34">
        <f t="shared" si="1"/>
        <v>0</v>
      </c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6"/>
    </row>
    <row r="69" spans="1:108" s="8" customFormat="1" ht="30" customHeight="1">
      <c r="A69" s="25"/>
      <c r="B69" s="41" t="s">
        <v>80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24"/>
      <c r="BA69" s="42" t="s">
        <v>71</v>
      </c>
      <c r="BB69" s="43"/>
      <c r="BC69" s="43"/>
      <c r="BD69" s="43"/>
      <c r="BE69" s="43"/>
      <c r="BF69" s="43"/>
      <c r="BG69" s="43"/>
      <c r="BH69" s="43"/>
      <c r="BI69" s="44"/>
      <c r="BJ69" s="34">
        <v>3177667.97</v>
      </c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6"/>
      <c r="BW69" s="50">
        <v>1</v>
      </c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2"/>
      <c r="CM69" s="34">
        <f t="shared" si="1"/>
        <v>3177667.97</v>
      </c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6"/>
    </row>
    <row r="70" spans="1:108" s="8" customFormat="1" ht="59.25" customHeight="1">
      <c r="A70" s="25"/>
      <c r="B70" s="41" t="s">
        <v>81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24"/>
      <c r="BA70" s="42" t="s">
        <v>72</v>
      </c>
      <c r="BB70" s="43"/>
      <c r="BC70" s="43"/>
      <c r="BD70" s="43"/>
      <c r="BE70" s="43"/>
      <c r="BF70" s="43"/>
      <c r="BG70" s="43"/>
      <c r="BH70" s="43"/>
      <c r="BI70" s="44"/>
      <c r="BJ70" s="34">
        <v>0</v>
      </c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6"/>
      <c r="BW70" s="50">
        <v>1</v>
      </c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2"/>
      <c r="CM70" s="34">
        <f t="shared" si="1"/>
        <v>0</v>
      </c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6"/>
    </row>
    <row r="71" spans="1:108" s="8" customFormat="1" ht="45" customHeight="1">
      <c r="A71" s="25"/>
      <c r="B71" s="41" t="s">
        <v>113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24"/>
      <c r="BA71" s="42" t="s">
        <v>73</v>
      </c>
      <c r="BB71" s="43"/>
      <c r="BC71" s="43"/>
      <c r="BD71" s="43"/>
      <c r="BE71" s="43"/>
      <c r="BF71" s="43"/>
      <c r="BG71" s="43"/>
      <c r="BH71" s="43"/>
      <c r="BI71" s="44"/>
      <c r="BJ71" s="34">
        <v>0</v>
      </c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6"/>
      <c r="BW71" s="50">
        <v>1</v>
      </c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2"/>
      <c r="CM71" s="34">
        <f t="shared" si="1"/>
        <v>0</v>
      </c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6"/>
    </row>
    <row r="72" spans="1:108" s="8" customFormat="1" ht="72.75" customHeight="1">
      <c r="A72" s="25"/>
      <c r="B72" s="41" t="s">
        <v>82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24"/>
      <c r="BA72" s="42" t="s">
        <v>74</v>
      </c>
      <c r="BB72" s="43"/>
      <c r="BC72" s="43"/>
      <c r="BD72" s="43"/>
      <c r="BE72" s="43"/>
      <c r="BF72" s="43"/>
      <c r="BG72" s="43"/>
      <c r="BH72" s="43"/>
      <c r="BI72" s="44"/>
      <c r="BJ72" s="34">
        <v>0</v>
      </c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6"/>
      <c r="BW72" s="50">
        <v>1</v>
      </c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2"/>
      <c r="CM72" s="34">
        <f t="shared" si="1"/>
        <v>0</v>
      </c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6"/>
    </row>
    <row r="73" spans="1:108" s="8" customFormat="1" ht="59.25" customHeight="1">
      <c r="A73" s="25"/>
      <c r="B73" s="41" t="s">
        <v>83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24"/>
      <c r="BA73" s="42" t="s">
        <v>75</v>
      </c>
      <c r="BB73" s="43"/>
      <c r="BC73" s="43"/>
      <c r="BD73" s="43"/>
      <c r="BE73" s="43"/>
      <c r="BF73" s="43"/>
      <c r="BG73" s="43"/>
      <c r="BH73" s="43"/>
      <c r="BI73" s="44"/>
      <c r="BJ73" s="34">
        <v>0</v>
      </c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6"/>
      <c r="BW73" s="50">
        <v>1</v>
      </c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2"/>
      <c r="CM73" s="34">
        <f t="shared" si="1"/>
        <v>0</v>
      </c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6"/>
    </row>
    <row r="74" spans="1:108" s="8" customFormat="1" ht="45" customHeight="1">
      <c r="A74" s="25"/>
      <c r="B74" s="41" t="s">
        <v>84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24"/>
      <c r="BA74" s="42" t="s">
        <v>76</v>
      </c>
      <c r="BB74" s="43"/>
      <c r="BC74" s="43"/>
      <c r="BD74" s="43"/>
      <c r="BE74" s="43"/>
      <c r="BF74" s="43"/>
      <c r="BG74" s="43"/>
      <c r="BH74" s="43"/>
      <c r="BI74" s="44"/>
      <c r="BJ74" s="34">
        <v>0</v>
      </c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6"/>
      <c r="BW74" s="50">
        <v>1</v>
      </c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2"/>
      <c r="CM74" s="34">
        <f t="shared" si="1"/>
        <v>0</v>
      </c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6"/>
    </row>
    <row r="75" spans="1:108" s="8" customFormat="1" ht="73.5" customHeight="1">
      <c r="A75" s="25"/>
      <c r="B75" s="41" t="s">
        <v>85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24"/>
      <c r="BA75" s="42" t="s">
        <v>89</v>
      </c>
      <c r="BB75" s="43"/>
      <c r="BC75" s="43"/>
      <c r="BD75" s="43"/>
      <c r="BE75" s="43"/>
      <c r="BF75" s="43"/>
      <c r="BG75" s="43"/>
      <c r="BH75" s="43"/>
      <c r="BI75" s="44"/>
      <c r="BJ75" s="34">
        <v>0</v>
      </c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6"/>
      <c r="BW75" s="50">
        <v>1</v>
      </c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2"/>
      <c r="CM75" s="34">
        <f t="shared" si="1"/>
        <v>0</v>
      </c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6"/>
    </row>
    <row r="76" spans="1:108" s="8" customFormat="1" ht="45" customHeight="1">
      <c r="A76" s="25"/>
      <c r="B76" s="41" t="s">
        <v>86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24"/>
      <c r="BA76" s="42" t="s">
        <v>91</v>
      </c>
      <c r="BB76" s="43"/>
      <c r="BC76" s="43"/>
      <c r="BD76" s="43"/>
      <c r="BE76" s="43"/>
      <c r="BF76" s="43"/>
      <c r="BG76" s="43"/>
      <c r="BH76" s="43"/>
      <c r="BI76" s="44"/>
      <c r="BJ76" s="34">
        <v>0</v>
      </c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6"/>
      <c r="BW76" s="50">
        <v>1</v>
      </c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2"/>
      <c r="CM76" s="34">
        <f t="shared" si="1"/>
        <v>0</v>
      </c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6"/>
    </row>
    <row r="77" spans="1:108" s="8" customFormat="1" ht="45" customHeight="1">
      <c r="A77" s="25"/>
      <c r="B77" s="41" t="s">
        <v>150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24"/>
      <c r="BA77" s="42" t="s">
        <v>92</v>
      </c>
      <c r="BB77" s="43"/>
      <c r="BC77" s="43"/>
      <c r="BD77" s="43"/>
      <c r="BE77" s="43"/>
      <c r="BF77" s="43"/>
      <c r="BG77" s="43"/>
      <c r="BH77" s="43"/>
      <c r="BI77" s="44"/>
      <c r="BJ77" s="34">
        <v>0</v>
      </c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6"/>
      <c r="BW77" s="50">
        <v>1</v>
      </c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2"/>
      <c r="CM77" s="34">
        <f t="shared" si="1"/>
        <v>0</v>
      </c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6"/>
    </row>
    <row r="78" spans="1:108" s="8" customFormat="1" ht="15.75" customHeight="1">
      <c r="A78" s="25"/>
      <c r="B78" s="32" t="s">
        <v>151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24"/>
      <c r="BA78" s="42" t="s">
        <v>95</v>
      </c>
      <c r="BB78" s="43"/>
      <c r="BC78" s="43"/>
      <c r="BD78" s="43"/>
      <c r="BE78" s="43"/>
      <c r="BF78" s="43"/>
      <c r="BG78" s="43"/>
      <c r="BH78" s="43"/>
      <c r="BI78" s="44"/>
      <c r="BJ78" s="34">
        <v>108744.8</v>
      </c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6"/>
      <c r="BW78" s="50">
        <v>1</v>
      </c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2"/>
      <c r="CM78" s="34">
        <f t="shared" si="1"/>
        <v>108744.8</v>
      </c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6"/>
    </row>
    <row r="79" spans="1:108" s="8" customFormat="1" ht="15.75" customHeight="1">
      <c r="A79" s="25"/>
      <c r="B79" s="32" t="s">
        <v>87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24"/>
      <c r="BA79" s="42" t="s">
        <v>96</v>
      </c>
      <c r="BB79" s="43"/>
      <c r="BC79" s="43"/>
      <c r="BD79" s="43"/>
      <c r="BE79" s="43"/>
      <c r="BF79" s="43"/>
      <c r="BG79" s="43"/>
      <c r="BH79" s="43"/>
      <c r="BI79" s="44"/>
      <c r="BJ79" s="34">
        <v>723941.52</v>
      </c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6"/>
      <c r="BW79" s="50">
        <v>0.1</v>
      </c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2"/>
      <c r="CM79" s="34">
        <f t="shared" si="1"/>
        <v>72394.152</v>
      </c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6"/>
    </row>
    <row r="80" spans="1:108" s="8" customFormat="1" ht="15.75" customHeight="1">
      <c r="A80" s="25"/>
      <c r="B80" s="32" t="s">
        <v>152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24"/>
      <c r="BA80" s="42" t="s">
        <v>97</v>
      </c>
      <c r="BB80" s="43"/>
      <c r="BC80" s="43"/>
      <c r="BD80" s="43"/>
      <c r="BE80" s="43"/>
      <c r="BF80" s="43"/>
      <c r="BG80" s="43"/>
      <c r="BH80" s="43"/>
      <c r="BI80" s="44"/>
      <c r="BJ80" s="34">
        <f>BJ79+BJ78+BJ69+BJ64</f>
        <v>9545099.129999999</v>
      </c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6"/>
      <c r="BW80" s="50" t="s">
        <v>34</v>
      </c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2"/>
      <c r="CM80" s="34">
        <f>SUM(CM57:CM79)</f>
        <v>8893551.762000002</v>
      </c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6"/>
    </row>
    <row r="81" spans="1:108" s="8" customFormat="1" ht="15.75" customHeight="1">
      <c r="A81" s="25"/>
      <c r="B81" s="38" t="s">
        <v>88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9"/>
    </row>
    <row r="82" spans="1:108" s="8" customFormat="1" ht="45" customHeight="1">
      <c r="A82" s="25"/>
      <c r="B82" s="41" t="s">
        <v>153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24"/>
      <c r="BA82" s="42" t="s">
        <v>98</v>
      </c>
      <c r="BB82" s="43"/>
      <c r="BC82" s="43"/>
      <c r="BD82" s="43"/>
      <c r="BE82" s="43"/>
      <c r="BF82" s="43"/>
      <c r="BG82" s="43"/>
      <c r="BH82" s="43"/>
      <c r="BI82" s="44"/>
      <c r="BJ82" s="34">
        <v>365261.54</v>
      </c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6"/>
      <c r="BW82" s="50">
        <v>1</v>
      </c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2"/>
      <c r="CM82" s="34">
        <f>BJ82</f>
        <v>365261.54</v>
      </c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6"/>
    </row>
    <row r="83" spans="1:108" s="8" customFormat="1" ht="30" customHeight="1">
      <c r="A83" s="25"/>
      <c r="B83" s="41" t="s">
        <v>154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53"/>
      <c r="CM83" s="34">
        <f>CM31+CM35+CM39+CM55+CM80+CM82</f>
        <v>86806281.652</v>
      </c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6"/>
    </row>
    <row r="84" spans="1:108" s="8" customFormat="1" ht="15.75" customHeight="1">
      <c r="A84" s="25"/>
      <c r="B84" s="32" t="s">
        <v>155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3"/>
      <c r="CM84" s="34">
        <f>CM83</f>
        <v>86806281.652</v>
      </c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6"/>
    </row>
    <row r="85" spans="1:108" s="8" customFormat="1" ht="15.75" customHeight="1">
      <c r="A85" s="25"/>
      <c r="B85" s="38" t="s">
        <v>90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9"/>
    </row>
    <row r="86" spans="1:108" s="8" customFormat="1" ht="59.25" customHeight="1">
      <c r="A86" s="25"/>
      <c r="B86" s="41" t="s">
        <v>93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24"/>
      <c r="BA86" s="42" t="s">
        <v>99</v>
      </c>
      <c r="BB86" s="43"/>
      <c r="BC86" s="43"/>
      <c r="BD86" s="43"/>
      <c r="BE86" s="43"/>
      <c r="BF86" s="43"/>
      <c r="BG86" s="43"/>
      <c r="BH86" s="43"/>
      <c r="BI86" s="44"/>
      <c r="BJ86" s="34">
        <v>0</v>
      </c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6"/>
      <c r="BW86" s="50" t="s">
        <v>34</v>
      </c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2"/>
      <c r="CM86" s="34">
        <f>BJ86</f>
        <v>0</v>
      </c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6"/>
    </row>
    <row r="87" spans="1:108" s="8" customFormat="1" ht="30" customHeight="1">
      <c r="A87" s="25"/>
      <c r="B87" s="41" t="s">
        <v>94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24"/>
      <c r="BA87" s="42" t="s">
        <v>100</v>
      </c>
      <c r="BB87" s="43"/>
      <c r="BC87" s="43"/>
      <c r="BD87" s="43"/>
      <c r="BE87" s="43"/>
      <c r="BF87" s="43"/>
      <c r="BG87" s="43"/>
      <c r="BH87" s="43"/>
      <c r="BI87" s="44"/>
      <c r="BJ87" s="34">
        <v>0</v>
      </c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6"/>
      <c r="BW87" s="50" t="s">
        <v>34</v>
      </c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2"/>
      <c r="CM87" s="34">
        <f aca="true" t="shared" si="2" ref="CM87:CM95">BJ87</f>
        <v>0</v>
      </c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6"/>
    </row>
    <row r="88" spans="1:108" s="8" customFormat="1" ht="30" customHeight="1">
      <c r="A88" s="25"/>
      <c r="B88" s="41" t="s">
        <v>103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24"/>
      <c r="BA88" s="42" t="s">
        <v>101</v>
      </c>
      <c r="BB88" s="43"/>
      <c r="BC88" s="43"/>
      <c r="BD88" s="43"/>
      <c r="BE88" s="43"/>
      <c r="BF88" s="43"/>
      <c r="BG88" s="43"/>
      <c r="BH88" s="43"/>
      <c r="BI88" s="44"/>
      <c r="BJ88" s="34">
        <v>0</v>
      </c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6"/>
      <c r="BW88" s="50" t="s">
        <v>34</v>
      </c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2"/>
      <c r="CM88" s="34">
        <f t="shared" si="2"/>
        <v>0</v>
      </c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6"/>
    </row>
    <row r="89" spans="1:108" s="8" customFormat="1" ht="15.75" customHeight="1">
      <c r="A89" s="25"/>
      <c r="B89" s="32" t="s">
        <v>104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24"/>
      <c r="BA89" s="42" t="s">
        <v>102</v>
      </c>
      <c r="BB89" s="43"/>
      <c r="BC89" s="43"/>
      <c r="BD89" s="43"/>
      <c r="BE89" s="43"/>
      <c r="BF89" s="43"/>
      <c r="BG89" s="43"/>
      <c r="BH89" s="43"/>
      <c r="BI89" s="44"/>
      <c r="BJ89" s="34">
        <v>156236.2</v>
      </c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6"/>
      <c r="BW89" s="50" t="s">
        <v>34</v>
      </c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2"/>
      <c r="CM89" s="34">
        <f t="shared" si="2"/>
        <v>156236.2</v>
      </c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6"/>
    </row>
    <row r="90" spans="1:108" s="8" customFormat="1" ht="43.5" customHeight="1">
      <c r="A90" s="25"/>
      <c r="B90" s="41" t="s">
        <v>105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24"/>
      <c r="BA90" s="42" t="s">
        <v>156</v>
      </c>
      <c r="BB90" s="43"/>
      <c r="BC90" s="43"/>
      <c r="BD90" s="43"/>
      <c r="BE90" s="43"/>
      <c r="BF90" s="43"/>
      <c r="BG90" s="43"/>
      <c r="BH90" s="43"/>
      <c r="BI90" s="44"/>
      <c r="BJ90" s="34">
        <v>0</v>
      </c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6"/>
      <c r="BW90" s="50" t="s">
        <v>34</v>
      </c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2"/>
      <c r="CM90" s="34">
        <f t="shared" si="2"/>
        <v>0</v>
      </c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6"/>
    </row>
    <row r="91" spans="1:108" s="8" customFormat="1" ht="30" customHeight="1">
      <c r="A91" s="25"/>
      <c r="B91" s="41" t="s">
        <v>106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24"/>
      <c r="BA91" s="42" t="s">
        <v>157</v>
      </c>
      <c r="BB91" s="43"/>
      <c r="BC91" s="43"/>
      <c r="BD91" s="43"/>
      <c r="BE91" s="43"/>
      <c r="BF91" s="43"/>
      <c r="BG91" s="43"/>
      <c r="BH91" s="43"/>
      <c r="BI91" s="44"/>
      <c r="BJ91" s="34">
        <v>0</v>
      </c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6"/>
      <c r="BW91" s="50" t="s">
        <v>34</v>
      </c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2"/>
      <c r="CM91" s="34">
        <f t="shared" si="2"/>
        <v>0</v>
      </c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6"/>
    </row>
    <row r="92" spans="1:108" s="8" customFormat="1" ht="87.75" customHeight="1">
      <c r="A92" s="25"/>
      <c r="B92" s="41" t="s">
        <v>107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24"/>
      <c r="BA92" s="42" t="s">
        <v>158</v>
      </c>
      <c r="BB92" s="43"/>
      <c r="BC92" s="43"/>
      <c r="BD92" s="43"/>
      <c r="BE92" s="43"/>
      <c r="BF92" s="43"/>
      <c r="BG92" s="43"/>
      <c r="BH92" s="43"/>
      <c r="BI92" s="44"/>
      <c r="BJ92" s="34">
        <v>0</v>
      </c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6"/>
      <c r="BW92" s="50" t="s">
        <v>34</v>
      </c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2"/>
      <c r="CM92" s="34">
        <f t="shared" si="2"/>
        <v>0</v>
      </c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6"/>
    </row>
    <row r="93" spans="1:108" s="8" customFormat="1" ht="15.75" customHeight="1">
      <c r="A93" s="25"/>
      <c r="B93" s="41" t="s">
        <v>108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24"/>
      <c r="BA93" s="42" t="s">
        <v>159</v>
      </c>
      <c r="BB93" s="43"/>
      <c r="BC93" s="43"/>
      <c r="BD93" s="43"/>
      <c r="BE93" s="43"/>
      <c r="BF93" s="43"/>
      <c r="BG93" s="43"/>
      <c r="BH93" s="43"/>
      <c r="BI93" s="44"/>
      <c r="BJ93" s="34">
        <v>0</v>
      </c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6"/>
      <c r="BW93" s="50" t="s">
        <v>34</v>
      </c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2"/>
      <c r="CM93" s="34">
        <f t="shared" si="2"/>
        <v>0</v>
      </c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6"/>
    </row>
    <row r="94" spans="1:108" s="8" customFormat="1" ht="30" customHeight="1">
      <c r="A94" s="25"/>
      <c r="B94" s="41" t="s">
        <v>109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24"/>
      <c r="BA94" s="42" t="s">
        <v>160</v>
      </c>
      <c r="BB94" s="43"/>
      <c r="BC94" s="43"/>
      <c r="BD94" s="43"/>
      <c r="BE94" s="43"/>
      <c r="BF94" s="43"/>
      <c r="BG94" s="43"/>
      <c r="BH94" s="43"/>
      <c r="BI94" s="44"/>
      <c r="BJ94" s="34">
        <v>0</v>
      </c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6"/>
      <c r="BW94" s="50" t="s">
        <v>34</v>
      </c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2"/>
      <c r="CM94" s="34">
        <f t="shared" si="2"/>
        <v>0</v>
      </c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6"/>
    </row>
    <row r="95" spans="1:108" s="8" customFormat="1" ht="58.5" customHeight="1">
      <c r="A95" s="25"/>
      <c r="B95" s="41" t="s">
        <v>161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24"/>
      <c r="BA95" s="42" t="s">
        <v>162</v>
      </c>
      <c r="BB95" s="43"/>
      <c r="BC95" s="43"/>
      <c r="BD95" s="43"/>
      <c r="BE95" s="43"/>
      <c r="BF95" s="43"/>
      <c r="BG95" s="43"/>
      <c r="BH95" s="43"/>
      <c r="BI95" s="44"/>
      <c r="BJ95" s="34">
        <v>0</v>
      </c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6"/>
      <c r="BW95" s="50" t="s">
        <v>34</v>
      </c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2"/>
      <c r="CM95" s="34">
        <f t="shared" si="2"/>
        <v>0</v>
      </c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6"/>
    </row>
    <row r="96" spans="1:108" s="8" customFormat="1" ht="15.75" customHeight="1">
      <c r="A96" s="25"/>
      <c r="B96" s="32" t="s">
        <v>166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3"/>
      <c r="CM96" s="34">
        <f>SUM(CM86:CM95)</f>
        <v>156236.2</v>
      </c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6"/>
    </row>
    <row r="97" spans="1:108" s="8" customFormat="1" ht="15.75" customHeight="1">
      <c r="A97" s="25"/>
      <c r="B97" s="38" t="s">
        <v>110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9"/>
    </row>
    <row r="98" spans="1:108" s="8" customFormat="1" ht="15.75" customHeight="1">
      <c r="A98" s="25"/>
      <c r="B98" s="32" t="s">
        <v>111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3"/>
      <c r="CM98" s="34">
        <f>CM83-CM96</f>
        <v>86650045.45199999</v>
      </c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6"/>
    </row>
    <row r="99" spans="1:108" s="9" customFormat="1" ht="18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</row>
    <row r="100" spans="1:108" s="9" customFormat="1" ht="16.5" customHeight="1">
      <c r="A100" s="40" t="s">
        <v>168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29"/>
      <c r="AT100" s="29"/>
      <c r="AU100" s="29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29"/>
      <c r="BS100" s="29"/>
      <c r="BT100" s="29"/>
      <c r="BU100" s="37" t="s">
        <v>169</v>
      </c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</row>
    <row r="101" spans="1:108" s="10" customFormat="1" ht="30" customHeight="1">
      <c r="A101" s="49" t="s">
        <v>114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31"/>
      <c r="AT101" s="31"/>
      <c r="AU101" s="31"/>
      <c r="AV101" s="48" t="s">
        <v>115</v>
      </c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31"/>
      <c r="BS101" s="31"/>
      <c r="BT101" s="31"/>
      <c r="BU101" s="48" t="s">
        <v>116</v>
      </c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</row>
    <row r="102" spans="1:108" s="9" customFormat="1" ht="16.5" customHeight="1">
      <c r="A102" s="40" t="s">
        <v>170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29"/>
      <c r="AT102" s="29"/>
      <c r="AU102" s="29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29"/>
      <c r="BS102" s="29"/>
      <c r="BT102" s="29"/>
      <c r="BU102" s="37" t="s">
        <v>171</v>
      </c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</row>
    <row r="103" spans="1:108" s="10" customFormat="1" ht="25.5" customHeight="1">
      <c r="A103" s="49" t="s">
        <v>117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31"/>
      <c r="AT103" s="31"/>
      <c r="AU103" s="31"/>
      <c r="AV103" s="48" t="s">
        <v>115</v>
      </c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31"/>
      <c r="BS103" s="31"/>
      <c r="BT103" s="31"/>
      <c r="BU103" s="48" t="s">
        <v>116</v>
      </c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</row>
    <row r="104" spans="1:108" s="9" customFormat="1" ht="15">
      <c r="A104" s="29"/>
      <c r="B104" s="29" t="s">
        <v>112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45">
        <v>42592</v>
      </c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</row>
  </sheetData>
  <sheetProtection/>
  <mergeCells count="359">
    <mergeCell ref="B78:AY78"/>
    <mergeCell ref="BA80:BI80"/>
    <mergeCell ref="BJ80:BV80"/>
    <mergeCell ref="BW80:CL80"/>
    <mergeCell ref="B79:AY79"/>
    <mergeCell ref="B80:AY80"/>
    <mergeCell ref="BA79:BI79"/>
    <mergeCell ref="BJ79:BV79"/>
    <mergeCell ref="BW79:CL79"/>
    <mergeCell ref="B64:AY64"/>
    <mergeCell ref="B65:AY65"/>
    <mergeCell ref="BA65:BI65"/>
    <mergeCell ref="BJ65:BV65"/>
    <mergeCell ref="B67:AY67"/>
    <mergeCell ref="B63:AY63"/>
    <mergeCell ref="BA64:BI64"/>
    <mergeCell ref="BJ64:BV64"/>
    <mergeCell ref="B61:AY61"/>
    <mergeCell ref="CM82:DD82"/>
    <mergeCell ref="BA78:BI78"/>
    <mergeCell ref="BJ78:BV78"/>
    <mergeCell ref="BW78:CL78"/>
    <mergeCell ref="CM78:DD78"/>
    <mergeCell ref="BJ77:BV77"/>
    <mergeCell ref="BW77:CL77"/>
    <mergeCell ref="CM64:DD64"/>
    <mergeCell ref="B62:AY62"/>
    <mergeCell ref="BA34:BI34"/>
    <mergeCell ref="CM63:DD63"/>
    <mergeCell ref="BW62:CL62"/>
    <mergeCell ref="CM62:DD62"/>
    <mergeCell ref="CM61:DD61"/>
    <mergeCell ref="BW63:CL63"/>
    <mergeCell ref="BA61:BI61"/>
    <mergeCell ref="BA62:BI62"/>
    <mergeCell ref="BJ62:BV62"/>
    <mergeCell ref="BJ63:BV63"/>
    <mergeCell ref="BA48:BI48"/>
    <mergeCell ref="BW46:CL46"/>
    <mergeCell ref="CM30:DD30"/>
    <mergeCell ref="CM35:DD35"/>
    <mergeCell ref="BA30:BI30"/>
    <mergeCell ref="BJ30:BV30"/>
    <mergeCell ref="BW33:CL33"/>
    <mergeCell ref="BW35:CL35"/>
    <mergeCell ref="BA31:BI31"/>
    <mergeCell ref="BA35:BI35"/>
    <mergeCell ref="B47:AY47"/>
    <mergeCell ref="BW45:CL45"/>
    <mergeCell ref="B46:AY46"/>
    <mergeCell ref="B45:AY45"/>
    <mergeCell ref="BA45:BI45"/>
    <mergeCell ref="BA46:BI46"/>
    <mergeCell ref="CM60:DD60"/>
    <mergeCell ref="CM26:DD26"/>
    <mergeCell ref="CM27:DD27"/>
    <mergeCell ref="CM29:DD29"/>
    <mergeCell ref="CM31:DD31"/>
    <mergeCell ref="CM28:DD28"/>
    <mergeCell ref="B40:DD40"/>
    <mergeCell ref="B32:DD32"/>
    <mergeCell ref="B33:AY33"/>
    <mergeCell ref="B48:AY48"/>
    <mergeCell ref="BA43:BI43"/>
    <mergeCell ref="BA37:BI37"/>
    <mergeCell ref="BA33:BI33"/>
    <mergeCell ref="B36:DD36"/>
    <mergeCell ref="CM38:DD38"/>
    <mergeCell ref="BJ38:BV38"/>
    <mergeCell ref="B38:AY38"/>
    <mergeCell ref="CM39:DD39"/>
    <mergeCell ref="BA38:BI38"/>
    <mergeCell ref="BW34:CL34"/>
    <mergeCell ref="BJ26:BV26"/>
    <mergeCell ref="BJ29:BV29"/>
    <mergeCell ref="A24:AZ24"/>
    <mergeCell ref="BA24:BI24"/>
    <mergeCell ref="B26:AY26"/>
    <mergeCell ref="B27:AY27"/>
    <mergeCell ref="BA26:BI26"/>
    <mergeCell ref="A17:DD17"/>
    <mergeCell ref="A18:DD18"/>
    <mergeCell ref="AM19:AQ19"/>
    <mergeCell ref="AT19:BH19"/>
    <mergeCell ref="AR19:AS19"/>
    <mergeCell ref="BI19:BJ19"/>
    <mergeCell ref="BK19:BR19"/>
    <mergeCell ref="CM42:DD42"/>
    <mergeCell ref="BW59:CL59"/>
    <mergeCell ref="B39:AY39"/>
    <mergeCell ref="BW42:CL42"/>
    <mergeCell ref="B44:AY44"/>
    <mergeCell ref="B42:AY42"/>
    <mergeCell ref="BW41:CL41"/>
    <mergeCell ref="BJ58:BV58"/>
    <mergeCell ref="BJ45:BV45"/>
    <mergeCell ref="BA41:BI41"/>
    <mergeCell ref="CM59:DD59"/>
    <mergeCell ref="CM58:DD58"/>
    <mergeCell ref="CM48:DD48"/>
    <mergeCell ref="B60:AY60"/>
    <mergeCell ref="CM33:DD33"/>
    <mergeCell ref="CM34:DD34"/>
    <mergeCell ref="BJ37:BV37"/>
    <mergeCell ref="CM37:DD37"/>
    <mergeCell ref="BJ35:BV35"/>
    <mergeCell ref="CM41:DD41"/>
    <mergeCell ref="BW39:CL39"/>
    <mergeCell ref="BA39:BI39"/>
    <mergeCell ref="BJ39:BV39"/>
    <mergeCell ref="BA42:BI42"/>
    <mergeCell ref="BA27:BI27"/>
    <mergeCell ref="BJ27:BV27"/>
    <mergeCell ref="BW38:CL38"/>
    <mergeCell ref="BW37:CL37"/>
    <mergeCell ref="BJ33:BV33"/>
    <mergeCell ref="BJ42:BV42"/>
    <mergeCell ref="BJ41:BV41"/>
    <mergeCell ref="B28:AY28"/>
    <mergeCell ref="BA28:BI28"/>
    <mergeCell ref="BJ28:BV28"/>
    <mergeCell ref="B31:AY31"/>
    <mergeCell ref="B34:AY34"/>
    <mergeCell ref="B41:AY41"/>
    <mergeCell ref="BA29:BI29"/>
    <mergeCell ref="B29:AY29"/>
    <mergeCell ref="B30:AY30"/>
    <mergeCell ref="BW30:CL30"/>
    <mergeCell ref="BA44:BI44"/>
    <mergeCell ref="BJ44:BV44"/>
    <mergeCell ref="BW44:CL44"/>
    <mergeCell ref="BA49:BI49"/>
    <mergeCell ref="BJ49:BV49"/>
    <mergeCell ref="BA47:BI47"/>
    <mergeCell ref="BJ46:BV46"/>
    <mergeCell ref="BW43:CL43"/>
    <mergeCell ref="BJ34:BV34"/>
    <mergeCell ref="CM49:DD49"/>
    <mergeCell ref="CM47:DD47"/>
    <mergeCell ref="CM45:DD45"/>
    <mergeCell ref="BW58:CL58"/>
    <mergeCell ref="BW53:CL53"/>
    <mergeCell ref="CM53:DD53"/>
    <mergeCell ref="CM54:DD54"/>
    <mergeCell ref="BW55:CL55"/>
    <mergeCell ref="CM55:DD55"/>
    <mergeCell ref="BW48:CL48"/>
    <mergeCell ref="BW49:CL49"/>
    <mergeCell ref="BW51:CL51"/>
    <mergeCell ref="B50:AY50"/>
    <mergeCell ref="B51:AY51"/>
    <mergeCell ref="CM43:DD43"/>
    <mergeCell ref="BJ47:BV47"/>
    <mergeCell ref="BW47:CL47"/>
    <mergeCell ref="CM46:DD46"/>
    <mergeCell ref="BJ43:BV43"/>
    <mergeCell ref="CM44:DD44"/>
    <mergeCell ref="CM50:DD50"/>
    <mergeCell ref="BA50:BI50"/>
    <mergeCell ref="BW50:CL50"/>
    <mergeCell ref="BJ52:BV52"/>
    <mergeCell ref="CM52:DD52"/>
    <mergeCell ref="CM51:DD51"/>
    <mergeCell ref="BJ50:BV50"/>
    <mergeCell ref="BW52:CL52"/>
    <mergeCell ref="BA52:BI52"/>
    <mergeCell ref="BJ48:BV48"/>
    <mergeCell ref="BA58:BI58"/>
    <mergeCell ref="H21:CW21"/>
    <mergeCell ref="A23:AZ23"/>
    <mergeCell ref="BA23:BI23"/>
    <mergeCell ref="BJ23:BV23"/>
    <mergeCell ref="BW23:CL23"/>
    <mergeCell ref="CM23:DD23"/>
    <mergeCell ref="B22:DD22"/>
    <mergeCell ref="B52:AY52"/>
    <mergeCell ref="B59:AY59"/>
    <mergeCell ref="BA51:BI51"/>
    <mergeCell ref="BJ51:BV51"/>
    <mergeCell ref="B35:AY35"/>
    <mergeCell ref="BJ57:BV57"/>
    <mergeCell ref="B37:AY37"/>
    <mergeCell ref="B43:AY43"/>
    <mergeCell ref="B56:DD56"/>
    <mergeCell ref="BA57:BI57"/>
    <mergeCell ref="B49:AY49"/>
    <mergeCell ref="CM24:DD24"/>
    <mergeCell ref="BJ24:BV24"/>
    <mergeCell ref="BW24:CL24"/>
    <mergeCell ref="B25:DD25"/>
    <mergeCell ref="BJ31:BV31"/>
    <mergeCell ref="BW31:CL31"/>
    <mergeCell ref="BW26:CL26"/>
    <mergeCell ref="BW28:CL28"/>
    <mergeCell ref="BW29:CL29"/>
    <mergeCell ref="BW27:CL27"/>
    <mergeCell ref="B57:AY57"/>
    <mergeCell ref="BJ53:BV53"/>
    <mergeCell ref="BA55:BI55"/>
    <mergeCell ref="BJ55:BV55"/>
    <mergeCell ref="BA53:BI53"/>
    <mergeCell ref="B54:AY54"/>
    <mergeCell ref="B53:AY53"/>
    <mergeCell ref="B58:AY58"/>
    <mergeCell ref="B55:AY55"/>
    <mergeCell ref="BW54:CL54"/>
    <mergeCell ref="B66:AY66"/>
    <mergeCell ref="BA66:BI66"/>
    <mergeCell ref="BJ66:BV66"/>
    <mergeCell ref="BW66:CL66"/>
    <mergeCell ref="BW57:CL57"/>
    <mergeCell ref="BA54:BI54"/>
    <mergeCell ref="BJ54:BV54"/>
    <mergeCell ref="CM66:DD66"/>
    <mergeCell ref="CM67:DD67"/>
    <mergeCell ref="CM68:DD68"/>
    <mergeCell ref="BW68:CL68"/>
    <mergeCell ref="CM69:DD69"/>
    <mergeCell ref="BW65:CL65"/>
    <mergeCell ref="BW67:CL67"/>
    <mergeCell ref="CM65:DD65"/>
    <mergeCell ref="BW64:CL64"/>
    <mergeCell ref="CM57:DD57"/>
    <mergeCell ref="BA63:BI63"/>
    <mergeCell ref="BW60:CL60"/>
    <mergeCell ref="BW61:CL61"/>
    <mergeCell ref="BJ61:BV61"/>
    <mergeCell ref="BA60:BI60"/>
    <mergeCell ref="BJ60:BV60"/>
    <mergeCell ref="BA59:BI59"/>
    <mergeCell ref="BJ59:BV59"/>
    <mergeCell ref="BW70:CL70"/>
    <mergeCell ref="CM70:DD70"/>
    <mergeCell ref="B69:AY69"/>
    <mergeCell ref="B70:AY70"/>
    <mergeCell ref="BA70:BI70"/>
    <mergeCell ref="BA67:BI67"/>
    <mergeCell ref="BJ67:BV67"/>
    <mergeCell ref="BW69:CL69"/>
    <mergeCell ref="B68:AY68"/>
    <mergeCell ref="BA68:BI68"/>
    <mergeCell ref="BJ68:BV68"/>
    <mergeCell ref="BJ69:BV69"/>
    <mergeCell ref="BA69:BI69"/>
    <mergeCell ref="BJ70:BV70"/>
    <mergeCell ref="CM77:DD77"/>
    <mergeCell ref="B74:AY74"/>
    <mergeCell ref="BA74:BI74"/>
    <mergeCell ref="BA77:BI77"/>
    <mergeCell ref="B73:AY73"/>
    <mergeCell ref="CM73:DD73"/>
    <mergeCell ref="B77:AY77"/>
    <mergeCell ref="BJ73:BV73"/>
    <mergeCell ref="BW73:CL73"/>
    <mergeCell ref="B71:AY71"/>
    <mergeCell ref="BA71:BI71"/>
    <mergeCell ref="B72:AY72"/>
    <mergeCell ref="BA72:BI72"/>
    <mergeCell ref="CM74:DD74"/>
    <mergeCell ref="BA73:BI73"/>
    <mergeCell ref="BW74:CL74"/>
    <mergeCell ref="CM71:DD71"/>
    <mergeCell ref="CM72:DD72"/>
    <mergeCell ref="BJ71:BV71"/>
    <mergeCell ref="BJ74:BV74"/>
    <mergeCell ref="BW71:CL71"/>
    <mergeCell ref="BJ72:BV72"/>
    <mergeCell ref="BW72:CL72"/>
    <mergeCell ref="B85:DD85"/>
    <mergeCell ref="B84:CL84"/>
    <mergeCell ref="BA86:BI86"/>
    <mergeCell ref="BJ86:BV86"/>
    <mergeCell ref="BW86:CL86"/>
    <mergeCell ref="B86:AY86"/>
    <mergeCell ref="CM86:DD86"/>
    <mergeCell ref="CM84:DD84"/>
    <mergeCell ref="B81:DD81"/>
    <mergeCell ref="CM80:DD80"/>
    <mergeCell ref="CM79:DD79"/>
    <mergeCell ref="CM83:DD83"/>
    <mergeCell ref="B82:AY82"/>
    <mergeCell ref="BA82:BI82"/>
    <mergeCell ref="BJ82:BV82"/>
    <mergeCell ref="BW82:CL82"/>
    <mergeCell ref="B83:CL83"/>
    <mergeCell ref="CM76:DD76"/>
    <mergeCell ref="B75:AY75"/>
    <mergeCell ref="BA75:BI75"/>
    <mergeCell ref="BW75:CL75"/>
    <mergeCell ref="B76:AY76"/>
    <mergeCell ref="BA76:BI76"/>
    <mergeCell ref="BJ76:BV76"/>
    <mergeCell ref="BW76:CL76"/>
    <mergeCell ref="BJ75:BV75"/>
    <mergeCell ref="CM75:DD75"/>
    <mergeCell ref="CM87:DD87"/>
    <mergeCell ref="B88:AY88"/>
    <mergeCell ref="BA88:BI88"/>
    <mergeCell ref="BJ88:BV88"/>
    <mergeCell ref="CM88:DD88"/>
    <mergeCell ref="B87:AY87"/>
    <mergeCell ref="BA87:BI87"/>
    <mergeCell ref="BJ87:BV87"/>
    <mergeCell ref="BW87:CL87"/>
    <mergeCell ref="BW88:CL88"/>
    <mergeCell ref="BJ89:BV89"/>
    <mergeCell ref="BA90:BI90"/>
    <mergeCell ref="CM90:DD90"/>
    <mergeCell ref="BW89:CL89"/>
    <mergeCell ref="B90:AY90"/>
    <mergeCell ref="CM89:DD89"/>
    <mergeCell ref="B89:AY89"/>
    <mergeCell ref="BJ90:BV90"/>
    <mergeCell ref="BW90:CL90"/>
    <mergeCell ref="BA89:BI89"/>
    <mergeCell ref="B92:AY92"/>
    <mergeCell ref="BA92:BI92"/>
    <mergeCell ref="BJ92:BV92"/>
    <mergeCell ref="CM91:DD91"/>
    <mergeCell ref="CM92:DD92"/>
    <mergeCell ref="BW91:CL91"/>
    <mergeCell ref="BA91:BI91"/>
    <mergeCell ref="B91:AY91"/>
    <mergeCell ref="BW94:CL94"/>
    <mergeCell ref="BJ91:BV91"/>
    <mergeCell ref="BW93:CL93"/>
    <mergeCell ref="BW92:CL92"/>
    <mergeCell ref="BJ93:BV93"/>
    <mergeCell ref="BJ94:BV94"/>
    <mergeCell ref="BU103:DD103"/>
    <mergeCell ref="A102:AR102"/>
    <mergeCell ref="AV102:BQ102"/>
    <mergeCell ref="B93:AY93"/>
    <mergeCell ref="CM93:DD93"/>
    <mergeCell ref="BA93:BI93"/>
    <mergeCell ref="B94:AY94"/>
    <mergeCell ref="BA94:BI94"/>
    <mergeCell ref="CM94:DD94"/>
    <mergeCell ref="BW95:CL95"/>
    <mergeCell ref="AW104:BP104"/>
    <mergeCell ref="H20:CZ20"/>
    <mergeCell ref="BU101:DD101"/>
    <mergeCell ref="AV100:BQ100"/>
    <mergeCell ref="AV101:BQ101"/>
    <mergeCell ref="B96:CL96"/>
    <mergeCell ref="A101:AR101"/>
    <mergeCell ref="BU102:DD102"/>
    <mergeCell ref="A103:AR103"/>
    <mergeCell ref="AV103:BQ103"/>
    <mergeCell ref="B98:CL98"/>
    <mergeCell ref="CM98:DD98"/>
    <mergeCell ref="BU100:DD100"/>
    <mergeCell ref="B97:DD97"/>
    <mergeCell ref="A100:AR100"/>
    <mergeCell ref="B95:AY95"/>
    <mergeCell ref="CM95:DD95"/>
    <mergeCell ref="CM96:DD96"/>
    <mergeCell ref="BA95:BI95"/>
    <mergeCell ref="BJ95:BV95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headerFooter alignWithMargins="0">
    <oddFooter>&amp;C&amp;"Arial,обычный"&amp;P</oddFooter>
  </headerFooter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SECRETAR</cp:lastModifiedBy>
  <cp:lastPrinted>2016-08-10T06:04:16Z</cp:lastPrinted>
  <dcterms:created xsi:type="dcterms:W3CDTF">2008-12-24T14:26:47Z</dcterms:created>
  <dcterms:modified xsi:type="dcterms:W3CDTF">2016-08-10T06:05:33Z</dcterms:modified>
  <cp:category/>
  <cp:version/>
  <cp:contentType/>
  <cp:contentStatus/>
</cp:coreProperties>
</file>